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800" windowHeight="12330"/>
  </bookViews>
  <sheets>
    <sheet name="2025 год" sheetId="1" r:id="rId1"/>
  </sheets>
  <externalReferences>
    <externalReference r:id="rId2"/>
  </externalReferences>
  <definedNames>
    <definedName name="_xlnm.Print_Area" localSheetId="0">'2025 год'!$A$1:$C$39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4" i="1"/>
  <c r="C35" i="1"/>
  <c r="A36" i="1"/>
  <c r="C36" i="1"/>
  <c r="C31" i="1" l="1"/>
  <c r="C37" i="1"/>
  <c r="C38" i="1" s="1"/>
  <c r="C39" i="1" s="1"/>
</calcChain>
</file>

<file path=xl/sharedStrings.xml><?xml version="1.0" encoding="utf-8"?>
<sst xmlns="http://schemas.openxmlformats.org/spreadsheetml/2006/main" count="42" uniqueCount="37">
  <si>
    <t>Остаток средств на 01.01.2026</t>
  </si>
  <si>
    <t>Итого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</si>
  <si>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</si>
  <si>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</si>
  <si>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</si>
  <si>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</si>
  <si>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</si>
  <si>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</si>
  <si>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</si>
  <si>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</si>
  <si>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</si>
  <si>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</si>
  <si>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</si>
  <si>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Подметание прилегающей территории, содержание и уборка контейнерных площадок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</si>
  <si>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</si>
  <si>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</si>
  <si>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</si>
  <si>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</si>
  <si>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</si>
  <si>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 xml:space="preserve">Аварийное обслуживание, непредвиденные работы </t>
  </si>
  <si>
    <t>Осмотр наружных конструкций панельного дома</t>
  </si>
  <si>
    <t xml:space="preserve">Осмотр мест общего пользования 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</si>
  <si>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</si>
  <si>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</si>
  <si>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</si>
  <si>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</si>
  <si>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</si>
  <si>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</si>
  <si>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0</t>
  </si>
  <si>
    <t>Подано исковых заявлений за 2025г.</t>
  </si>
  <si>
    <t>Долг собственников помещений на 01.01.2026г.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</si>
  <si>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</si>
  <si>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</si>
  <si>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</si>
  <si>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</si>
  <si>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</si>
  <si>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Зафабричная д. 5    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</si>
</sst>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2"/>
      <name val="Cambria"/>
      <family val="1"/>
      <charset val="204"/>
    </font>
    <font>
      <sz val="14"/>
      <name val="Cambria"/>
      <family val="1"/>
      <charset val="204"/>
    </font>
    <font>
      <sz val="14"/>
      <name val="Times New Roman"/>
      <family val="1"/>
      <charset val="204"/>
    </font>
    <font>
      <b/>
      <sz val="12"/>
      <name val="Cambria"/>
      <family val="1"/>
      <charset val="204"/>
    </font>
    <font>
      <b/>
      <sz val="14"/>
      <name val="Times New Roman"/>
      <family val="1"/>
      <charset val="204"/>
    </font>
    <font>
      <b/>
      <sz val="14"/>
      <name val="Cambria"/>
      <family val="1"/>
      <charset val="204"/>
    </font>
    <font>
      <sz val="14"/>
      <name val="Arial"/>
      <family val="2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libri Light"/>
      <family val="1"/>
      <charset val="204"/>
      <scheme val="major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4" fontId="1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4" fontId="2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4" fontId="3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/>
    <xf numFmtId="0" fontId="3" fillId="2" borderId="0" xfId="0" applyFont="1" applyFill="1" applyAlignment="1"/>
    <xf numFmtId="0" fontId="4" fillId="2" borderId="0" xfId="0" applyFont="1" applyFill="1" applyAlignment="1"/>
    <xf numFmtId="0" fontId="5" fillId="2" borderId="0" xfId="0" applyFont="1" applyFill="1" applyAlignment="1"/>
    <xf numFmtId="4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justify" wrapText="1"/>
    </xf>
    <xf numFmtId="0" fontId="6" fillId="2" borderId="0" xfId="0" applyFont="1" applyFill="1" applyAlignment="1"/>
    <xf numFmtId="4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/>
    <xf numFmtId="0" fontId="7" fillId="2" borderId="0" xfId="0" applyFont="1" applyFill="1" applyAlignment="1">
      <alignment horizontal="justify" wrapText="1"/>
    </xf>
    <xf numFmtId="0" fontId="3" fillId="2" borderId="0" xfId="0" applyFont="1" applyFill="1" applyAlignment="1">
      <alignment horizontal="justify" wrapText="1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2" borderId="0" xfId="0" applyFont="1" applyFill="1"/>
    <xf numFmtId="4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/>
    </xf>
    <xf numFmtId="0" fontId="4" fillId="2" borderId="0" xfId="0" applyFont="1" applyFill="1"/>
    <xf numFmtId="0" fontId="4" fillId="2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wrapText="1"/>
    </xf>
    <xf numFmtId="0" fontId="11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79;&#1072;&#1092;&#1072;&#1073;&#1088;&#1080;&#1095;&#1085;&#1072;&#1103;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9">
          <cell r="G9">
            <v>2188.0400000000004</v>
          </cell>
        </row>
        <row r="10">
          <cell r="G10">
            <v>547.0100000000001</v>
          </cell>
        </row>
        <row r="11">
          <cell r="G11">
            <v>1039.3190000000002</v>
          </cell>
        </row>
        <row r="12">
          <cell r="G12">
            <v>492.30900000000003</v>
          </cell>
        </row>
        <row r="13">
          <cell r="G13">
            <v>273.50500000000005</v>
          </cell>
        </row>
        <row r="14">
          <cell r="G14">
            <v>1312.8240000000001</v>
          </cell>
        </row>
        <row r="15">
          <cell r="G15">
            <v>1203.422</v>
          </cell>
        </row>
        <row r="16">
          <cell r="G16">
            <v>1258.123</v>
          </cell>
        </row>
        <row r="17">
          <cell r="G17">
            <v>3446.1630000000005</v>
          </cell>
        </row>
        <row r="18">
          <cell r="G18">
            <v>2953.8540000000003</v>
          </cell>
        </row>
        <row r="19">
          <cell r="G19">
            <v>328.20600000000002</v>
          </cell>
        </row>
        <row r="20">
          <cell r="G20">
            <v>547.0100000000001</v>
          </cell>
        </row>
        <row r="21">
          <cell r="G21">
            <v>3664.9670000000006</v>
          </cell>
        </row>
        <row r="22">
          <cell r="G22">
            <v>10940.2</v>
          </cell>
        </row>
        <row r="23">
          <cell r="G23">
            <v>20895.781999999999</v>
          </cell>
        </row>
        <row r="24">
          <cell r="G24">
            <v>8314.5520000000015</v>
          </cell>
        </row>
        <row r="25">
          <cell r="G25">
            <v>875.21600000000012</v>
          </cell>
        </row>
        <row r="26">
          <cell r="G26">
            <v>8478.6550000000007</v>
          </cell>
        </row>
        <row r="27">
          <cell r="G27">
            <v>16654.577000000001</v>
          </cell>
        </row>
        <row r="31">
          <cell r="G31">
            <v>3617.19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1">
        <row r="9">
          <cell r="G9">
            <v>2406.8440000000001</v>
          </cell>
        </row>
        <row r="10">
          <cell r="G10">
            <v>601.71100000000001</v>
          </cell>
        </row>
        <row r="11">
          <cell r="G11">
            <v>1148.721</v>
          </cell>
        </row>
        <row r="12">
          <cell r="G12">
            <v>492.30900000000003</v>
          </cell>
        </row>
        <row r="13">
          <cell r="G13">
            <v>273.50500000000005</v>
          </cell>
        </row>
        <row r="14">
          <cell r="G14">
            <v>1476.9270000000001</v>
          </cell>
        </row>
        <row r="15">
          <cell r="G15">
            <v>1312.8240000000001</v>
          </cell>
        </row>
        <row r="16">
          <cell r="G16">
            <v>1367.5250000000001</v>
          </cell>
        </row>
        <row r="17">
          <cell r="G17">
            <v>3774.3690000000001</v>
          </cell>
        </row>
        <row r="18">
          <cell r="G18">
            <v>3172.6579999999999</v>
          </cell>
        </row>
        <row r="19">
          <cell r="G19">
            <v>382.90700000000004</v>
          </cell>
        </row>
        <row r="20">
          <cell r="G20">
            <v>601.71100000000001</v>
          </cell>
        </row>
        <row r="21">
          <cell r="G21">
            <v>3993.1730000000002</v>
          </cell>
        </row>
        <row r="22">
          <cell r="G22">
            <v>11924.818000000001</v>
          </cell>
        </row>
        <row r="23">
          <cell r="G23">
            <v>22810.317000000003</v>
          </cell>
        </row>
        <row r="24">
          <cell r="G24">
            <v>9080.366</v>
          </cell>
        </row>
        <row r="25">
          <cell r="G25">
            <v>929.91700000000014</v>
          </cell>
        </row>
        <row r="26">
          <cell r="G26">
            <v>9244.469000000001</v>
          </cell>
        </row>
        <row r="27">
          <cell r="G27">
            <v>7944.487000000001</v>
          </cell>
        </row>
        <row r="31">
          <cell r="G31">
            <v>1613.11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2">
        <row r="9">
          <cell r="G9">
            <v>2406.8440000000001</v>
          </cell>
        </row>
        <row r="10">
          <cell r="G10">
            <v>601.71100000000001</v>
          </cell>
        </row>
        <row r="11">
          <cell r="G11">
            <v>1148.721</v>
          </cell>
        </row>
        <row r="12">
          <cell r="G12">
            <v>492.30900000000003</v>
          </cell>
        </row>
        <row r="13">
          <cell r="G13">
            <v>273.50500000000005</v>
          </cell>
        </row>
        <row r="14">
          <cell r="G14">
            <v>1476.9270000000001</v>
          </cell>
        </row>
        <row r="15">
          <cell r="G15">
            <v>1312.8240000000001</v>
          </cell>
        </row>
        <row r="16">
          <cell r="G16">
            <v>1367.5250000000001</v>
          </cell>
        </row>
        <row r="17">
          <cell r="G17">
            <v>3774.3690000000001</v>
          </cell>
        </row>
        <row r="18">
          <cell r="G18">
            <v>3172.6579999999999</v>
          </cell>
        </row>
        <row r="19">
          <cell r="G19">
            <v>382.90700000000004</v>
          </cell>
        </row>
        <row r="20">
          <cell r="G20">
            <v>601.71100000000001</v>
          </cell>
        </row>
        <row r="21">
          <cell r="G21">
            <v>3993.1730000000002</v>
          </cell>
        </row>
        <row r="22">
          <cell r="G22">
            <v>11924.818000000001</v>
          </cell>
        </row>
        <row r="23">
          <cell r="G23">
            <v>22810.317000000003</v>
          </cell>
        </row>
        <row r="24">
          <cell r="G24">
            <v>9080.366</v>
          </cell>
        </row>
        <row r="25">
          <cell r="G25">
            <v>929.91700000000014</v>
          </cell>
        </row>
        <row r="26">
          <cell r="G26">
            <v>9244.469000000001</v>
          </cell>
        </row>
        <row r="27">
          <cell r="G27">
            <v>10349.897000000001</v>
          </cell>
        </row>
        <row r="31">
          <cell r="G31">
            <v>2449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3">
        <row r="9">
          <cell r="G9">
            <v>2406.8440000000001</v>
          </cell>
        </row>
        <row r="10">
          <cell r="G10">
            <v>601.71100000000001</v>
          </cell>
        </row>
        <row r="11">
          <cell r="G11">
            <v>1148.721</v>
          </cell>
        </row>
        <row r="12">
          <cell r="G12">
            <v>492.30900000000003</v>
          </cell>
        </row>
        <row r="13">
          <cell r="G13">
            <v>273.50500000000005</v>
          </cell>
        </row>
        <row r="14">
          <cell r="G14">
            <v>1476.9270000000001</v>
          </cell>
        </row>
        <row r="15">
          <cell r="G15">
            <v>1312.8240000000001</v>
          </cell>
        </row>
        <row r="16">
          <cell r="G16">
            <v>1367.5250000000001</v>
          </cell>
        </row>
        <row r="17">
          <cell r="G17">
            <v>3774.3690000000001</v>
          </cell>
        </row>
        <row r="18">
          <cell r="G18">
            <v>3172.6579999999999</v>
          </cell>
        </row>
        <row r="19">
          <cell r="G19">
            <v>382.90700000000004</v>
          </cell>
        </row>
        <row r="20">
          <cell r="G20">
            <v>601.71100000000001</v>
          </cell>
        </row>
        <row r="21">
          <cell r="G21">
            <v>3993.1730000000002</v>
          </cell>
        </row>
        <row r="22">
          <cell r="G22">
            <v>11924.818000000001</v>
          </cell>
        </row>
        <row r="23">
          <cell r="G23">
            <v>22810.317000000003</v>
          </cell>
        </row>
        <row r="24">
          <cell r="G24">
            <v>9080.366</v>
          </cell>
        </row>
        <row r="25">
          <cell r="G25">
            <v>929.91700000000014</v>
          </cell>
        </row>
        <row r="26">
          <cell r="G26">
            <v>9244.469000000001</v>
          </cell>
        </row>
        <row r="27">
          <cell r="G27">
            <v>11989.367000000002</v>
          </cell>
        </row>
        <row r="31">
          <cell r="G31">
            <v>344118.52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4">
        <row r="9">
          <cell r="G9">
            <v>2406.8440000000001</v>
          </cell>
        </row>
        <row r="10">
          <cell r="G10">
            <v>601.71100000000001</v>
          </cell>
        </row>
        <row r="11">
          <cell r="G11">
            <v>1148.721</v>
          </cell>
        </row>
        <row r="12">
          <cell r="G12">
            <v>492.30900000000003</v>
          </cell>
        </row>
        <row r="13">
          <cell r="G13">
            <v>273.50500000000005</v>
          </cell>
        </row>
        <row r="14">
          <cell r="G14">
            <v>1476.9270000000001</v>
          </cell>
        </row>
        <row r="15">
          <cell r="G15">
            <v>1312.8240000000001</v>
          </cell>
        </row>
        <row r="16">
          <cell r="G16">
            <v>1367.5250000000001</v>
          </cell>
        </row>
        <row r="17">
          <cell r="G17">
            <v>3774.3690000000001</v>
          </cell>
        </row>
        <row r="18">
          <cell r="G18">
            <v>3172.6579999999999</v>
          </cell>
        </row>
        <row r="19">
          <cell r="G19">
            <v>382.90700000000004</v>
          </cell>
        </row>
        <row r="20">
          <cell r="G20">
            <v>601.71100000000001</v>
          </cell>
        </row>
        <row r="21">
          <cell r="G21">
            <v>3993.1730000000002</v>
          </cell>
        </row>
        <row r="22">
          <cell r="G22">
            <v>11924.818000000001</v>
          </cell>
        </row>
        <row r="23">
          <cell r="G23">
            <v>22810.317000000003</v>
          </cell>
        </row>
        <row r="24">
          <cell r="G24">
            <v>9080.366</v>
          </cell>
        </row>
        <row r="25">
          <cell r="G25">
            <v>929.91700000000014</v>
          </cell>
        </row>
        <row r="26">
          <cell r="G26">
            <v>9244.469000000001</v>
          </cell>
        </row>
        <row r="27">
          <cell r="G27">
            <v>10046.047</v>
          </cell>
        </row>
        <row r="31">
          <cell r="G31">
            <v>11215.19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5">
        <row r="9">
          <cell r="G9">
            <v>2406.8440000000001</v>
          </cell>
        </row>
        <row r="10">
          <cell r="G10">
            <v>601.71100000000001</v>
          </cell>
        </row>
        <row r="11">
          <cell r="G11">
            <v>1148.721</v>
          </cell>
        </row>
        <row r="12">
          <cell r="G12">
            <v>492.30900000000003</v>
          </cell>
        </row>
        <row r="13">
          <cell r="G13">
            <v>273.50500000000005</v>
          </cell>
        </row>
        <row r="14">
          <cell r="G14">
            <v>1476.9270000000001</v>
          </cell>
        </row>
        <row r="15">
          <cell r="G15">
            <v>1312.8240000000001</v>
          </cell>
        </row>
        <row r="16">
          <cell r="G16">
            <v>1367.5250000000001</v>
          </cell>
        </row>
        <row r="17">
          <cell r="G17">
            <v>3774.3690000000001</v>
          </cell>
        </row>
        <row r="18">
          <cell r="G18">
            <v>3172.6579999999999</v>
          </cell>
        </row>
        <row r="19">
          <cell r="G19">
            <v>382.90700000000004</v>
          </cell>
        </row>
        <row r="20">
          <cell r="G20">
            <v>601.71100000000001</v>
          </cell>
        </row>
        <row r="21">
          <cell r="G21">
            <v>3993.1730000000002</v>
          </cell>
        </row>
        <row r="22">
          <cell r="G22">
            <v>11924.818000000001</v>
          </cell>
        </row>
        <row r="23">
          <cell r="G23">
            <v>22810.317000000003</v>
          </cell>
        </row>
        <row r="24">
          <cell r="G24">
            <v>9080.366</v>
          </cell>
        </row>
        <row r="25">
          <cell r="G25">
            <v>929.91700000000014</v>
          </cell>
        </row>
        <row r="26">
          <cell r="G26">
            <v>9244.469000000001</v>
          </cell>
        </row>
        <row r="27">
          <cell r="G27">
            <v>12096.977000000001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6">
        <row r="9">
          <cell r="G9">
            <v>2406.8440000000001</v>
          </cell>
        </row>
        <row r="10">
          <cell r="G10">
            <v>601.71100000000001</v>
          </cell>
        </row>
        <row r="11">
          <cell r="G11">
            <v>1148.721</v>
          </cell>
        </row>
        <row r="12">
          <cell r="G12">
            <v>492.30900000000003</v>
          </cell>
        </row>
        <row r="13">
          <cell r="G13">
            <v>273.50500000000005</v>
          </cell>
        </row>
        <row r="14">
          <cell r="G14">
            <v>1476.9270000000001</v>
          </cell>
        </row>
        <row r="15">
          <cell r="G15">
            <v>1312.8240000000001</v>
          </cell>
        </row>
        <row r="16">
          <cell r="G16">
            <v>1367.5250000000001</v>
          </cell>
        </row>
        <row r="17">
          <cell r="G17">
            <v>3774.3690000000001</v>
          </cell>
        </row>
        <row r="18">
          <cell r="G18">
            <v>3172.6579999999999</v>
          </cell>
        </row>
        <row r="19">
          <cell r="G19">
            <v>382.90700000000004</v>
          </cell>
        </row>
        <row r="20">
          <cell r="G20">
            <v>601.71100000000001</v>
          </cell>
        </row>
        <row r="21">
          <cell r="G21">
            <v>3993.1730000000002</v>
          </cell>
        </row>
        <row r="22">
          <cell r="G22">
            <v>11924.818000000001</v>
          </cell>
        </row>
        <row r="23">
          <cell r="G23">
            <v>22810.317000000003</v>
          </cell>
        </row>
        <row r="24">
          <cell r="G24">
            <v>9080.366</v>
          </cell>
        </row>
        <row r="25">
          <cell r="G25">
            <v>929.91700000000014</v>
          </cell>
        </row>
        <row r="26">
          <cell r="G26">
            <v>9244.469000000001</v>
          </cell>
        </row>
        <row r="27">
          <cell r="G27">
            <v>5596.3729999999996</v>
          </cell>
        </row>
        <row r="31">
          <cell r="G31">
            <v>4550.95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7">
        <row r="9">
          <cell r="G9">
            <v>2406.8440000000001</v>
          </cell>
        </row>
        <row r="10">
          <cell r="G10">
            <v>601.71100000000001</v>
          </cell>
        </row>
        <row r="11">
          <cell r="G11">
            <v>1148.721</v>
          </cell>
        </row>
        <row r="12">
          <cell r="G12">
            <v>492.30900000000003</v>
          </cell>
        </row>
        <row r="13">
          <cell r="G13">
            <v>273.50500000000005</v>
          </cell>
        </row>
        <row r="14">
          <cell r="G14">
            <v>1476.9270000000001</v>
          </cell>
        </row>
        <row r="15">
          <cell r="G15">
            <v>1312.8240000000001</v>
          </cell>
        </row>
        <row r="16">
          <cell r="G16">
            <v>1367.5250000000001</v>
          </cell>
        </row>
        <row r="17">
          <cell r="G17">
            <v>3774.3690000000001</v>
          </cell>
        </row>
        <row r="18">
          <cell r="G18">
            <v>3172.6579999999999</v>
          </cell>
        </row>
        <row r="19">
          <cell r="G19">
            <v>382.90700000000004</v>
          </cell>
        </row>
        <row r="20">
          <cell r="G20">
            <v>601.71100000000001</v>
          </cell>
        </row>
        <row r="21">
          <cell r="G21">
            <v>3993.1730000000002</v>
          </cell>
        </row>
        <row r="22">
          <cell r="G22">
            <v>11924.818000000001</v>
          </cell>
        </row>
        <row r="23">
          <cell r="G23">
            <v>22810.317000000003</v>
          </cell>
        </row>
        <row r="24">
          <cell r="G24">
            <v>9080.366</v>
          </cell>
        </row>
        <row r="25">
          <cell r="G25">
            <v>929.91700000000014</v>
          </cell>
        </row>
        <row r="26">
          <cell r="G26">
            <v>9244.469000000001</v>
          </cell>
        </row>
        <row r="27">
          <cell r="G27">
            <v>5596.3729999999996</v>
          </cell>
        </row>
        <row r="31">
          <cell r="G31">
            <v>263.29000000000002</v>
          </cell>
        </row>
        <row r="32">
          <cell r="G32">
            <v>46975.25</v>
          </cell>
        </row>
        <row r="33">
          <cell r="G33">
            <v>33876.75</v>
          </cell>
        </row>
      </sheetData>
      <sheetData sheetId="8">
        <row r="9">
          <cell r="G9">
            <v>2406.8440000000001</v>
          </cell>
        </row>
        <row r="10">
          <cell r="G10">
            <v>601.71100000000001</v>
          </cell>
        </row>
        <row r="11">
          <cell r="G11">
            <v>1148.721</v>
          </cell>
        </row>
        <row r="12">
          <cell r="G12">
            <v>492.30900000000003</v>
          </cell>
        </row>
        <row r="13">
          <cell r="G13">
            <v>273.50500000000005</v>
          </cell>
        </row>
        <row r="14">
          <cell r="G14">
            <v>1476.9270000000001</v>
          </cell>
        </row>
        <row r="15">
          <cell r="G15">
            <v>1312.8240000000001</v>
          </cell>
        </row>
        <row r="16">
          <cell r="G16">
            <v>1367.5250000000001</v>
          </cell>
        </row>
        <row r="17">
          <cell r="G17">
            <v>3774.3690000000001</v>
          </cell>
        </row>
        <row r="18">
          <cell r="G18">
            <v>3172.6579999999999</v>
          </cell>
        </row>
        <row r="19">
          <cell r="G19">
            <v>382.90700000000004</v>
          </cell>
        </row>
        <row r="20">
          <cell r="G20">
            <v>601.71100000000001</v>
          </cell>
        </row>
        <row r="21">
          <cell r="G21">
            <v>3993.1730000000002</v>
          </cell>
        </row>
        <row r="22">
          <cell r="G22">
            <v>11924.818000000001</v>
          </cell>
        </row>
        <row r="23">
          <cell r="G23">
            <v>22810.317000000003</v>
          </cell>
        </row>
        <row r="24">
          <cell r="G24">
            <v>9080.366</v>
          </cell>
        </row>
        <row r="25">
          <cell r="G25">
            <v>929.91700000000014</v>
          </cell>
        </row>
        <row r="26">
          <cell r="G26">
            <v>9244.469000000001</v>
          </cell>
        </row>
        <row r="27">
          <cell r="G27">
            <v>5596.3729999999996</v>
          </cell>
        </row>
        <row r="31">
          <cell r="G31">
            <v>28059.27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9">
        <row r="9">
          <cell r="G9">
            <v>2406.8440000000001</v>
          </cell>
        </row>
        <row r="10">
          <cell r="G10">
            <v>601.71100000000001</v>
          </cell>
        </row>
        <row r="11">
          <cell r="G11">
            <v>1148.721</v>
          </cell>
        </row>
        <row r="12">
          <cell r="G12">
            <v>492.30900000000003</v>
          </cell>
        </row>
        <row r="13">
          <cell r="G13">
            <v>273.50500000000005</v>
          </cell>
        </row>
        <row r="14">
          <cell r="G14">
            <v>1476.9270000000001</v>
          </cell>
        </row>
        <row r="15">
          <cell r="G15">
            <v>1312.8240000000001</v>
          </cell>
        </row>
        <row r="16">
          <cell r="G16">
            <v>1367.5250000000001</v>
          </cell>
        </row>
        <row r="17">
          <cell r="G17">
            <v>3774.3690000000001</v>
          </cell>
        </row>
        <row r="18">
          <cell r="G18">
            <v>3172.6579999999999</v>
          </cell>
        </row>
        <row r="19">
          <cell r="G19">
            <v>382.90700000000004</v>
          </cell>
        </row>
        <row r="20">
          <cell r="G20">
            <v>601.71100000000001</v>
          </cell>
        </row>
        <row r="21">
          <cell r="G21">
            <v>3993.1730000000002</v>
          </cell>
        </row>
        <row r="22">
          <cell r="G22">
            <v>11924.818000000001</v>
          </cell>
        </row>
        <row r="23">
          <cell r="G23">
            <v>22810.317000000003</v>
          </cell>
        </row>
        <row r="24">
          <cell r="G24">
            <v>9080.366</v>
          </cell>
        </row>
        <row r="25">
          <cell r="G25">
            <v>929.91700000000014</v>
          </cell>
        </row>
        <row r="26">
          <cell r="G26">
            <v>9244.469000000001</v>
          </cell>
        </row>
        <row r="27">
          <cell r="G27">
            <v>11321.772999999999</v>
          </cell>
        </row>
        <row r="31">
          <cell r="G31">
            <v>3730.4399999999996</v>
          </cell>
        </row>
      </sheetData>
      <sheetData sheetId="10">
        <row r="9">
          <cell r="G9">
            <v>2406.8440000000001</v>
          </cell>
        </row>
        <row r="10">
          <cell r="G10">
            <v>601.71100000000001</v>
          </cell>
        </row>
        <row r="11">
          <cell r="G11">
            <v>1148.721</v>
          </cell>
        </row>
        <row r="12">
          <cell r="G12">
            <v>492.30900000000003</v>
          </cell>
        </row>
        <row r="13">
          <cell r="G13">
            <v>273.50500000000005</v>
          </cell>
        </row>
        <row r="14">
          <cell r="G14">
            <v>1476.9270000000001</v>
          </cell>
        </row>
        <row r="15">
          <cell r="G15">
            <v>1312.8240000000001</v>
          </cell>
        </row>
        <row r="16">
          <cell r="G16">
            <v>1367.5250000000001</v>
          </cell>
        </row>
        <row r="17">
          <cell r="G17">
            <v>3774.3690000000001</v>
          </cell>
        </row>
        <row r="18">
          <cell r="G18">
            <v>3172.6579999999999</v>
          </cell>
        </row>
        <row r="19">
          <cell r="G19">
            <v>382.90700000000004</v>
          </cell>
        </row>
        <row r="20">
          <cell r="G20">
            <v>601.71100000000001</v>
          </cell>
        </row>
        <row r="21">
          <cell r="G21">
            <v>3993.1730000000002</v>
          </cell>
        </row>
        <row r="22">
          <cell r="G22">
            <v>11924.818000000001</v>
          </cell>
        </row>
        <row r="23">
          <cell r="G23">
            <v>22810.317000000003</v>
          </cell>
        </row>
        <row r="24">
          <cell r="G24">
            <v>9080.366</v>
          </cell>
        </row>
        <row r="25">
          <cell r="G25">
            <v>929.91700000000014</v>
          </cell>
        </row>
        <row r="26">
          <cell r="G26">
            <v>9244.469000000001</v>
          </cell>
        </row>
        <row r="27">
          <cell r="G27">
            <v>16769.093000000001</v>
          </cell>
        </row>
        <row r="31">
          <cell r="G31">
            <v>1119.21</v>
          </cell>
        </row>
      </sheetData>
      <sheetData sheetId="11">
        <row r="9">
          <cell r="G9">
            <v>2406.8440000000001</v>
          </cell>
        </row>
        <row r="10">
          <cell r="G10">
            <v>601.71100000000001</v>
          </cell>
        </row>
        <row r="11">
          <cell r="G11">
            <v>1148.721</v>
          </cell>
        </row>
        <row r="12">
          <cell r="G12">
            <v>492.30900000000003</v>
          </cell>
        </row>
        <row r="13">
          <cell r="G13">
            <v>273.50500000000005</v>
          </cell>
        </row>
        <row r="14">
          <cell r="G14">
            <v>1476.9270000000001</v>
          </cell>
        </row>
        <row r="15">
          <cell r="G15">
            <v>1312.8240000000001</v>
          </cell>
        </row>
        <row r="16">
          <cell r="G16">
            <v>1367.5250000000001</v>
          </cell>
        </row>
        <row r="17">
          <cell r="G17">
            <v>3774.3690000000001</v>
          </cell>
        </row>
        <row r="18">
          <cell r="G18">
            <v>3172.6579999999999</v>
          </cell>
        </row>
        <row r="19">
          <cell r="G19">
            <v>382.90700000000004</v>
          </cell>
        </row>
        <row r="20">
          <cell r="G20">
            <v>601.71100000000001</v>
          </cell>
        </row>
        <row r="21">
          <cell r="G21">
            <v>3993.1730000000002</v>
          </cell>
        </row>
        <row r="22">
          <cell r="G22">
            <v>11924.818000000001</v>
          </cell>
        </row>
        <row r="23">
          <cell r="G23">
            <v>22810.317000000003</v>
          </cell>
        </row>
        <row r="24">
          <cell r="G24">
            <v>9080.366</v>
          </cell>
        </row>
        <row r="25">
          <cell r="G25">
            <v>929.91700000000014</v>
          </cell>
        </row>
        <row r="26">
          <cell r="G26">
            <v>9244.469000000001</v>
          </cell>
        </row>
        <row r="27">
          <cell r="G27">
            <v>6948.3429999999989</v>
          </cell>
        </row>
        <row r="31">
          <cell r="G31">
            <v>24359.52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zoomScale="85" zoomScaleNormal="85" workbookViewId="0">
      <selection activeCell="B61" sqref="B61"/>
    </sheetView>
  </sheetViews>
  <sheetFormatPr defaultColWidth="8.85546875" defaultRowHeight="15.75" x14ac:dyDescent="0.25"/>
  <cols>
    <col min="1" max="1" width="4.42578125" style="1" customWidth="1"/>
    <col min="2" max="2" width="89.5703125" style="1" customWidth="1"/>
    <col min="3" max="3" width="42.140625" style="2" customWidth="1"/>
    <col min="4" max="16384" width="8.85546875" style="1"/>
  </cols>
  <sheetData>
    <row r="1" spans="1:3" s="8" customFormat="1" ht="18.75" x14ac:dyDescent="0.3">
      <c r="A1" s="49"/>
      <c r="C1" s="52"/>
    </row>
    <row r="2" spans="1:3" s="8" customFormat="1" ht="53.25" customHeight="1" x14ac:dyDescent="0.3">
      <c r="A2" s="49"/>
      <c r="B2" s="51" t="s">
        <v>36</v>
      </c>
      <c r="C2" s="50"/>
    </row>
    <row r="3" spans="1:3" s="8" customFormat="1" ht="21" customHeight="1" x14ac:dyDescent="0.3">
      <c r="A3" s="49"/>
      <c r="C3" s="48"/>
    </row>
    <row r="4" spans="1:3" s="8" customFormat="1" ht="43.5" customHeight="1" x14ac:dyDescent="0.3">
      <c r="A4" s="47">
        <v>1</v>
      </c>
      <c r="B4" s="46" t="s">
        <v>35</v>
      </c>
      <c r="C4" s="45">
        <v>393343.24</v>
      </c>
    </row>
    <row r="5" spans="1:3" s="8" customFormat="1" ht="51" customHeight="1" x14ac:dyDescent="0.3">
      <c r="A5" s="44">
        <v>2</v>
      </c>
      <c r="B5" s="39" t="s">
        <v>34</v>
      </c>
      <c r="C5" s="43">
        <v>1323113.25</v>
      </c>
    </row>
    <row r="6" spans="1:3" s="8" customFormat="1" ht="51" customHeight="1" x14ac:dyDescent="0.3">
      <c r="A6" s="44">
        <v>3</v>
      </c>
      <c r="B6" s="39" t="s">
        <v>33</v>
      </c>
      <c r="C6" s="43">
        <f>1350*2+1100*5+418.52+300*4</f>
        <v>9818.52</v>
      </c>
    </row>
    <row r="7" spans="1:3" s="8" customFormat="1" ht="51" customHeight="1" x14ac:dyDescent="0.3">
      <c r="A7" s="44">
        <v>4</v>
      </c>
      <c r="B7" s="39" t="s">
        <v>32</v>
      </c>
      <c r="C7" s="43">
        <f>9250+900</f>
        <v>10150</v>
      </c>
    </row>
    <row r="8" spans="1:3" s="8" customFormat="1" ht="62.25" customHeight="1" x14ac:dyDescent="0.3">
      <c r="A8" s="40">
        <v>5</v>
      </c>
      <c r="B8" s="39" t="s">
        <v>31</v>
      </c>
      <c r="C8" s="42">
        <v>1256960.23</v>
      </c>
    </row>
    <row r="9" spans="1:3" s="8" customFormat="1" ht="41.25" customHeight="1" x14ac:dyDescent="0.3">
      <c r="A9" s="40">
        <v>6</v>
      </c>
      <c r="B9" s="39" t="s">
        <v>30</v>
      </c>
      <c r="C9" s="41">
        <f>C4+C5-C8</f>
        <v>459496.26</v>
      </c>
    </row>
    <row r="10" spans="1:3" s="8" customFormat="1" ht="41.25" customHeight="1" x14ac:dyDescent="0.3">
      <c r="A10" s="40">
        <v>7</v>
      </c>
      <c r="B10" s="39" t="s">
        <v>29</v>
      </c>
      <c r="C10" s="38" t="s">
        <v>28</v>
      </c>
    </row>
    <row r="11" spans="1:3" s="5" customFormat="1" ht="53.45" customHeight="1" x14ac:dyDescent="0.3">
      <c r="A11" s="37" t="s">
        <v>8</v>
      </c>
      <c r="B11" s="37" t="s">
        <v>7</v>
      </c>
      <c r="C11" s="31" t="s">
        <v>6</v>
      </c>
    </row>
    <row r="12" spans="1:3" ht="54" customHeight="1" x14ac:dyDescent="0.25">
      <c r="A12" s="29">
        <v>1</v>
      </c>
      <c r="B12" s="28" t="s">
        <v>27</v>
      </c>
      <c r="C12" s="24">
        <f>[1]янв!G9+[1]фев!G9+[1]мар!G9+[1]апр!G9+[1]май!G9+[1]июн!G9+[1]июл!G9+[1]авг!G9+[1]сен!G9+[1]окт!G9+[1]ноя!G9+[1]дек!G9</f>
        <v>28663.324000000008</v>
      </c>
    </row>
    <row r="13" spans="1:3" ht="40.5" customHeight="1" x14ac:dyDescent="0.25">
      <c r="A13" s="29">
        <f>A12+1</f>
        <v>2</v>
      </c>
      <c r="B13" s="36" t="s">
        <v>26</v>
      </c>
      <c r="C13" s="24">
        <f>[1]янв!G10+[1]фев!G10+[1]мар!G10+[1]апр!G10+[1]май!G10+[1]июн!G10+[1]июл!G10+[1]авг!G10+[1]сен!G10+[1]окт!G10+[1]ноя!G10+[1]дек!G10</f>
        <v>7165.8310000000019</v>
      </c>
    </row>
    <row r="14" spans="1:3" ht="42" customHeight="1" x14ac:dyDescent="0.25">
      <c r="A14" s="29">
        <f>A13+1</f>
        <v>3</v>
      </c>
      <c r="B14" s="28" t="s">
        <v>25</v>
      </c>
      <c r="C14" s="24">
        <f>[1]янв!G11+[1]фев!G11+[1]мар!G11+[1]апр!G11+[1]май!G11+[1]июн!G11+[1]июл!G11+[1]авг!G11+[1]сен!G11+[1]окт!G11+[1]ноя!G11+[1]дек!G11</f>
        <v>13675.249999999996</v>
      </c>
    </row>
    <row r="15" spans="1:3" ht="36" customHeight="1" x14ac:dyDescent="0.25">
      <c r="A15" s="29">
        <f>A14+1</f>
        <v>4</v>
      </c>
      <c r="B15" s="28" t="s">
        <v>24</v>
      </c>
      <c r="C15" s="24">
        <f>[1]янв!G12+[1]фев!G12+[1]мар!G12+[1]апр!G12+[1]май!G12+[1]июн!G12+[1]июл!G12+[1]авг!G12+[1]сен!G12+[1]окт!G12+[1]ноя!G12+[1]дек!G12</f>
        <v>5907.7080000000014</v>
      </c>
    </row>
    <row r="16" spans="1:3" ht="51.75" customHeight="1" x14ac:dyDescent="0.25">
      <c r="A16" s="29">
        <f>A15+1</f>
        <v>5</v>
      </c>
      <c r="B16" s="28" t="s">
        <v>23</v>
      </c>
      <c r="C16" s="24">
        <f>[1]янв!G13+[1]фев!G13+[1]мар!G13+[1]апр!G13+[1]май!G13+[1]июн!G13+[1]июл!G13+[1]авг!G13+[1]сен!G13+[1]окт!G13+[1]ноя!G13+[1]дек!G13</f>
        <v>3282.0600000000009</v>
      </c>
    </row>
    <row r="17" spans="1:3" ht="52.5" customHeight="1" x14ac:dyDescent="0.25">
      <c r="A17" s="29">
        <f>A16+1</f>
        <v>6</v>
      </c>
      <c r="B17" s="28" t="s">
        <v>22</v>
      </c>
      <c r="C17" s="24">
        <f>[1]янв!G14+[1]фев!G14+[1]мар!G14+[1]апр!G14+[1]май!G14+[1]июн!G14+[1]июл!G14+[1]авг!G14+[1]сен!G14+[1]окт!G14+[1]ноя!G14+[1]дек!G14</f>
        <v>17559.020999999997</v>
      </c>
    </row>
    <row r="18" spans="1:3" ht="35.25" customHeight="1" x14ac:dyDescent="0.25">
      <c r="A18" s="29">
        <f>A17+1</f>
        <v>7</v>
      </c>
      <c r="B18" s="28" t="s">
        <v>21</v>
      </c>
      <c r="C18" s="24">
        <f>[1]янв!G15+[1]фев!G15+[1]мар!G15+[1]апр!G15+[1]май!G15+[1]июн!G15+[1]июл!G15+[1]авг!G15+[1]сен!G15+[1]окт!G15+[1]ноя!G15+[1]дек!G15</f>
        <v>15644.486000000004</v>
      </c>
    </row>
    <row r="19" spans="1:3" ht="50.25" customHeight="1" x14ac:dyDescent="0.25">
      <c r="A19" s="29">
        <f>A18+1</f>
        <v>8</v>
      </c>
      <c r="B19" s="28" t="s">
        <v>20</v>
      </c>
      <c r="C19" s="24">
        <f>[1]янв!G16+[1]фев!G16+[1]мар!G16+[1]апр!G16+[1]май!G16+[1]июн!G16+[1]июл!G16+[1]авг!G16+[1]сен!G16+[1]окт!G16+[1]ноя!G16+[1]дек!G16</f>
        <v>16300.897999999997</v>
      </c>
    </row>
    <row r="20" spans="1:3" ht="33" customHeight="1" x14ac:dyDescent="0.25">
      <c r="A20" s="29">
        <f>A19+1</f>
        <v>9</v>
      </c>
      <c r="B20" s="28" t="s">
        <v>19</v>
      </c>
      <c r="C20" s="24">
        <f>[1]янв!G17+[1]фев!G17+[1]мар!G17+[1]апр!G17+[1]май!G17+[1]июн!G17+[1]июл!G17+[1]авг!G17+[1]сен!G17+[1]окт!G17+[1]ноя!G17+[1]дек!G17</f>
        <v>44964.221999999994</v>
      </c>
    </row>
    <row r="21" spans="1:3" ht="21" customHeight="1" x14ac:dyDescent="0.25">
      <c r="A21" s="29">
        <f>A20+1</f>
        <v>10</v>
      </c>
      <c r="B21" s="28" t="s">
        <v>18</v>
      </c>
      <c r="C21" s="24">
        <f>[1]янв!G18+[1]фев!G18+[1]мар!G18+[1]апр!G18+[1]май!G18+[1]июн!G18+[1]июл!G18+[1]авг!G18+[1]сен!G18+[1]окт!G18+[1]ноя!G18+[1]дек!G18</f>
        <v>37853.092000000004</v>
      </c>
    </row>
    <row r="22" spans="1:3" ht="20.25" customHeight="1" x14ac:dyDescent="0.25">
      <c r="A22" s="29">
        <f>A21+1</f>
        <v>11</v>
      </c>
      <c r="B22" s="28" t="s">
        <v>17</v>
      </c>
      <c r="C22" s="24">
        <f>[1]янв!G19+[1]фев!G19+[1]мар!G19+[1]апр!G19+[1]май!G19+[1]июн!G19+[1]июл!G19+[1]авг!G19+[1]сен!G19+[1]окт!G19+[1]ноя!G19+[1]дек!G19</f>
        <v>4540.1830000000009</v>
      </c>
    </row>
    <row r="23" spans="1:3" ht="30.75" customHeight="1" x14ac:dyDescent="0.25">
      <c r="A23" s="29">
        <f>A22+1</f>
        <v>12</v>
      </c>
      <c r="B23" s="28" t="s">
        <v>16</v>
      </c>
      <c r="C23" s="24">
        <f>[1]янв!G20+[1]фев!G20+[1]мар!G20+[1]апр!G20+[1]май!G20+[1]июн!G20+[1]июл!G20+[1]авг!G20+[1]сен!G20+[1]окт!G20+[1]ноя!G20+[1]дек!G20</f>
        <v>7165.8310000000019</v>
      </c>
    </row>
    <row r="24" spans="1:3" x14ac:dyDescent="0.25">
      <c r="A24" s="29">
        <f>A23+1</f>
        <v>13</v>
      </c>
      <c r="B24" s="28" t="s">
        <v>15</v>
      </c>
      <c r="C24" s="24">
        <f>[1]янв!G21+[1]фев!G21+[1]мар!G21+[1]апр!G21+[1]май!G21+[1]июн!G21+[1]июл!G21+[1]авг!G21+[1]сен!G21+[1]окт!G21+[1]ноя!G21+[1]дек!G21</f>
        <v>47589.87000000001</v>
      </c>
    </row>
    <row r="25" spans="1:3" ht="24" customHeight="1" x14ac:dyDescent="0.25">
      <c r="A25" s="29">
        <f>A24+1</f>
        <v>14</v>
      </c>
      <c r="B25" s="28" t="s">
        <v>14</v>
      </c>
      <c r="C25" s="24">
        <f>[1]янв!G22+[1]фев!G22+[1]мар!G22+[1]апр!G22+[1]май!G22+[1]июн!G22+[1]июл!G22+[1]авг!G22+[1]сен!G22+[1]окт!G22+[1]ноя!G22+[1]дек!G22</f>
        <v>142113.198</v>
      </c>
    </row>
    <row r="26" spans="1:3" ht="31.5" x14ac:dyDescent="0.25">
      <c r="A26" s="29">
        <f>A25+1</f>
        <v>15</v>
      </c>
      <c r="B26" s="28" t="s">
        <v>13</v>
      </c>
      <c r="C26" s="24">
        <f>[1]янв!G23+[1]фев!G23+[1]мар!G23+[1]апр!G23+[1]май!G23+[1]июн!G23+[1]июл!G23+[1]авг!G23+[1]сен!G23+[1]окт!G23+[1]ноя!G23+[1]дек!G23</f>
        <v>271809.26900000009</v>
      </c>
    </row>
    <row r="27" spans="1:3" x14ac:dyDescent="0.25">
      <c r="A27" s="29">
        <f>A26+1</f>
        <v>16</v>
      </c>
      <c r="B27" s="35" t="s">
        <v>12</v>
      </c>
      <c r="C27" s="24">
        <f>[1]янв!G24+[1]фев!G24+[1]мар!G24+[1]апр!G24+[1]май!G24+[1]июн!G24+[1]июл!G24+[1]авг!G24+[1]сен!G24+[1]окт!G24+[1]ноя!G24+[1]дек!G24</f>
        <v>108198.57799999998</v>
      </c>
    </row>
    <row r="28" spans="1:3" x14ac:dyDescent="0.25">
      <c r="A28" s="29">
        <f>A27+1</f>
        <v>17</v>
      </c>
      <c r="B28" s="35" t="s">
        <v>11</v>
      </c>
      <c r="C28" s="24">
        <f>[1]янв!G25+[1]фев!G25+[1]мар!G25+[1]апр!G25+[1]май!G25+[1]июн!G25+[1]июл!G25+[1]авг!G25+[1]сен!G25+[1]окт!G25+[1]ноя!G25+[1]дек!G25</f>
        <v>11104.303</v>
      </c>
    </row>
    <row r="29" spans="1:3" ht="33" customHeight="1" x14ac:dyDescent="0.25">
      <c r="A29" s="29">
        <f>A28+1</f>
        <v>18</v>
      </c>
      <c r="B29" s="34" t="s">
        <v>10</v>
      </c>
      <c r="C29" s="24">
        <f>[1]янв!G26+[1]фев!G26+[1]мар!G26+[1]апр!G26+[1]май!G26+[1]июн!G26+[1]июл!G26+[1]авг!G26+[1]сен!G26+[1]окт!G26+[1]ноя!G26+[1]дек!G26</f>
        <v>110167.81399999998</v>
      </c>
    </row>
    <row r="30" spans="1:3" ht="49.5" customHeight="1" x14ac:dyDescent="0.25">
      <c r="A30" s="29">
        <f>A29+1</f>
        <v>19</v>
      </c>
      <c r="B30" s="28" t="s">
        <v>9</v>
      </c>
      <c r="C30" s="24">
        <f>[1]янв!G27+[1]фев!G27+[1]мар!G27+[1]апр!G27+[1]май!G27+[1]июн!G27+[1]июл!G27+[1]авг!G27+[1]сен!G27+[1]окт!G27+[1]ноя!G27+[1]дек!G27</f>
        <v>120909.68</v>
      </c>
    </row>
    <row r="31" spans="1:3" s="23" customFormat="1" x14ac:dyDescent="0.25">
      <c r="A31" s="27" t="s">
        <v>2</v>
      </c>
      <c r="B31" s="27"/>
      <c r="C31" s="24">
        <f>SUM(C12:C30)</f>
        <v>1014614.618</v>
      </c>
    </row>
    <row r="32" spans="1:3" s="7" customFormat="1" x14ac:dyDescent="0.25">
      <c r="A32" s="33" t="s">
        <v>5</v>
      </c>
      <c r="B32" s="33"/>
      <c r="C32" s="24"/>
    </row>
    <row r="33" spans="1:5" ht="47.25" customHeight="1" x14ac:dyDescent="0.25">
      <c r="A33" s="32" t="s">
        <v>8</v>
      </c>
      <c r="B33" s="32" t="s">
        <v>7</v>
      </c>
      <c r="C33" s="31" t="s">
        <v>6</v>
      </c>
    </row>
    <row r="34" spans="1:5" ht="29.25" customHeight="1" x14ac:dyDescent="0.25">
      <c r="A34" s="29">
        <v>1</v>
      </c>
      <c r="B34" s="30" t="s">
        <v>5</v>
      </c>
      <c r="C34" s="24">
        <f>[1]янв!G31+[1]фев!G31+[1]мар!G31+[1]апр!G31+[1]май!G31+[1]июн!G31+[1]июл!G31+[1]авг!G31+[1]сен!G31+[1]окт!G31+[1]ноя!G31+[1]дек!G31</f>
        <v>425095.69000000006</v>
      </c>
    </row>
    <row r="35" spans="1:5" ht="32.25" customHeight="1" x14ac:dyDescent="0.25">
      <c r="A35" s="29">
        <v>2</v>
      </c>
      <c r="B35" s="28" t="s">
        <v>4</v>
      </c>
      <c r="C35" s="24">
        <f>[1]янв!G32+[1]фев!G32+[1]мар!G32+[1]апр!G32+[1]май!G32+[1]июн!G32+[1]июл!G32+[1]авг!G32+[1]сен!G32</f>
        <v>46975.25</v>
      </c>
    </row>
    <row r="36" spans="1:5" ht="27.75" customHeight="1" x14ac:dyDescent="0.25">
      <c r="A36" s="29">
        <f>A35+1</f>
        <v>3</v>
      </c>
      <c r="B36" s="28" t="s">
        <v>3</v>
      </c>
      <c r="C36" s="24">
        <f>[1]янв!G33+[1]фев!G33+[1]мар!G33+[1]апр!G33+[1]май!G33+[1]июн!G33+[1]июл!G33+[1]авг!G33+[1]сен!G33</f>
        <v>33876.75</v>
      </c>
    </row>
    <row r="37" spans="1:5" s="26" customFormat="1" x14ac:dyDescent="0.25">
      <c r="A37" s="27" t="s">
        <v>2</v>
      </c>
      <c r="B37" s="27"/>
      <c r="C37" s="24">
        <f>C34+C35+C36</f>
        <v>505947.69000000006</v>
      </c>
    </row>
    <row r="38" spans="1:5" s="23" customFormat="1" x14ac:dyDescent="0.25">
      <c r="A38" s="25" t="s">
        <v>1</v>
      </c>
      <c r="B38" s="25"/>
      <c r="C38" s="24">
        <f>C37+C31</f>
        <v>1520562.3080000002</v>
      </c>
    </row>
    <row r="39" spans="1:5" s="8" customFormat="1" ht="18.75" x14ac:dyDescent="0.3">
      <c r="A39" s="22"/>
      <c r="B39" s="21" t="s">
        <v>0</v>
      </c>
      <c r="C39" s="20">
        <f>C5-C38+C6</f>
        <v>-187630.5380000002</v>
      </c>
    </row>
    <row r="40" spans="1:5" s="7" customFormat="1" ht="28.5" customHeight="1" x14ac:dyDescent="0.3">
      <c r="A40" s="19"/>
      <c r="B40" s="18"/>
      <c r="C40" s="18"/>
      <c r="D40" s="17"/>
      <c r="E40" s="17"/>
    </row>
    <row r="41" spans="1:5" s="7" customFormat="1" ht="15.75" customHeight="1" x14ac:dyDescent="0.3">
      <c r="A41" s="19"/>
      <c r="B41" s="18"/>
      <c r="C41" s="18"/>
      <c r="D41" s="17"/>
      <c r="E41" s="17"/>
    </row>
    <row r="42" spans="1:5" s="7" customFormat="1" ht="15.75" customHeight="1" x14ac:dyDescent="0.3">
      <c r="A42" s="19"/>
      <c r="B42" s="18"/>
      <c r="C42" s="18"/>
      <c r="D42" s="17"/>
      <c r="E42" s="17"/>
    </row>
    <row r="43" spans="1:5" s="9" customFormat="1" ht="18" x14ac:dyDescent="0.25">
      <c r="A43" s="16"/>
      <c r="B43" s="15"/>
      <c r="C43" s="14"/>
      <c r="D43" s="13"/>
      <c r="E43" s="13"/>
    </row>
    <row r="44" spans="1:5" s="9" customFormat="1" ht="18" customHeight="1" x14ac:dyDescent="0.3">
      <c r="A44" s="12"/>
      <c r="B44" s="12"/>
      <c r="C44" s="11"/>
      <c r="D44" s="10"/>
      <c r="E44" s="10"/>
    </row>
    <row r="45" spans="1:5" s="7" customFormat="1" ht="18.75" x14ac:dyDescent="0.3">
      <c r="A45" s="5"/>
      <c r="B45" s="5"/>
      <c r="C45" s="6"/>
      <c r="D45" s="8"/>
      <c r="E45" s="8"/>
    </row>
    <row r="46" spans="1:5" s="7" customFormat="1" ht="18.75" x14ac:dyDescent="0.3">
      <c r="A46" s="5"/>
      <c r="B46" s="5"/>
      <c r="C46" s="6"/>
      <c r="D46" s="8"/>
      <c r="E46" s="8"/>
    </row>
    <row r="47" spans="1:5" s="7" customFormat="1" ht="18.75" x14ac:dyDescent="0.3">
      <c r="A47" s="5"/>
      <c r="B47" s="5"/>
      <c r="C47" s="6"/>
      <c r="D47" s="8"/>
      <c r="E47" s="8"/>
    </row>
    <row r="48" spans="1:5" s="7" customFormat="1" ht="18.75" x14ac:dyDescent="0.3">
      <c r="A48" s="5"/>
      <c r="B48" s="5"/>
      <c r="C48" s="6"/>
      <c r="D48" s="8"/>
      <c r="E48" s="8"/>
    </row>
    <row r="49" spans="1:5" s="7" customFormat="1" ht="18.75" x14ac:dyDescent="0.3">
      <c r="A49" s="5"/>
      <c r="B49" s="5"/>
      <c r="C49" s="6"/>
      <c r="D49" s="8"/>
      <c r="E49" s="8"/>
    </row>
    <row r="50" spans="1:5" s="7" customFormat="1" ht="18.75" x14ac:dyDescent="0.3">
      <c r="A50" s="8"/>
      <c r="B50" s="8"/>
      <c r="C50" s="6"/>
      <c r="D50" s="8"/>
      <c r="E50" s="8"/>
    </row>
    <row r="51" spans="1:5" s="7" customFormat="1" ht="18.75" x14ac:dyDescent="0.3">
      <c r="A51" s="8"/>
      <c r="B51" s="8"/>
      <c r="C51" s="6"/>
      <c r="D51" s="8"/>
      <c r="E51" s="8"/>
    </row>
    <row r="52" spans="1:5" s="7" customFormat="1" ht="18.75" x14ac:dyDescent="0.3">
      <c r="A52" s="8"/>
      <c r="B52" s="8"/>
      <c r="C52" s="6"/>
      <c r="D52" s="8"/>
      <c r="E52" s="8"/>
    </row>
    <row r="53" spans="1:5" s="7" customFormat="1" ht="18.75" x14ac:dyDescent="0.3">
      <c r="A53" s="8"/>
      <c r="B53" s="8"/>
      <c r="C53" s="6"/>
      <c r="D53" s="8"/>
      <c r="E53" s="8"/>
    </row>
    <row r="54" spans="1:5" ht="18.75" x14ac:dyDescent="0.3">
      <c r="A54" s="5"/>
      <c r="B54" s="5"/>
      <c r="C54" s="6"/>
      <c r="D54" s="5"/>
      <c r="E54" s="5"/>
    </row>
    <row r="55" spans="1:5" ht="18" x14ac:dyDescent="0.25">
      <c r="A55" s="3"/>
      <c r="B55" s="3"/>
      <c r="C55" s="4"/>
      <c r="D55" s="3"/>
      <c r="E55" s="3"/>
    </row>
    <row r="56" spans="1:5" ht="18" x14ac:dyDescent="0.25">
      <c r="A56" s="3"/>
      <c r="B56" s="3"/>
      <c r="C56" s="4"/>
      <c r="D56" s="3"/>
      <c r="E56" s="3"/>
    </row>
    <row r="57" spans="1:5" ht="18" x14ac:dyDescent="0.25">
      <c r="A57" s="3"/>
      <c r="B57" s="3"/>
      <c r="C57" s="4"/>
      <c r="D57" s="3"/>
      <c r="E57" s="3"/>
    </row>
    <row r="58" spans="1:5" ht="18" x14ac:dyDescent="0.25">
      <c r="A58" s="3"/>
      <c r="B58" s="3"/>
      <c r="C58" s="4"/>
      <c r="D58" s="3"/>
      <c r="E58" s="3"/>
    </row>
    <row r="59" spans="1:5" ht="18" x14ac:dyDescent="0.25">
      <c r="A59" s="3"/>
      <c r="B59" s="3"/>
      <c r="C59" s="4"/>
      <c r="D59" s="3"/>
      <c r="E59" s="3"/>
    </row>
    <row r="60" spans="1:5" ht="18" x14ac:dyDescent="0.25">
      <c r="A60" s="3"/>
      <c r="B60" s="3"/>
      <c r="C60" s="4"/>
      <c r="D60" s="3"/>
      <c r="E60" s="3"/>
    </row>
  </sheetData>
  <mergeCells count="7">
    <mergeCell ref="A40:C40"/>
    <mergeCell ref="A41:C41"/>
    <mergeCell ref="B2:C2"/>
    <mergeCell ref="A31:B31"/>
    <mergeCell ref="A37:B37"/>
    <mergeCell ref="A42:C42"/>
    <mergeCell ref="A38:B38"/>
  </mergeCells>
  <pageMargins left="1.1023622047244095" right="0.15748031496062992" top="0.31496062992125984" bottom="0.31496062992125984" header="0.15748031496062992" footer="0.15748031496062992"/>
  <pageSetup paperSize="9" scale="54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2026-02-05T12:23:52Z</dcterms:created>
  <dcterms:modified xsi:type="dcterms:W3CDTF">2026-02-05T12:24:39Z</dcterms:modified>
</cp:coreProperties>
</file>