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800" windowHeight="12330"/>
  </bookViews>
  <sheets>
    <sheet name="2025 год" sheetId="1" r:id="rId1"/>
  </sheets>
  <externalReferences>
    <externalReference r:id="rId2"/>
  </externalReferences>
  <definedNames>
    <definedName name="_xlnm.Print_Area" localSheetId="0">'2025 год'!$A$1:$H$43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6" i="1"/>
  <c r="C37" i="1"/>
  <c r="C32" i="1" l="1"/>
  <c r="C38" i="1"/>
  <c r="C39" i="1" l="1"/>
  <c r="C40" i="1" s="1"/>
</calcChain>
</file>

<file path=xl/sharedStrings.xml><?xml version="1.0" encoding="utf-8"?>
<sst xmlns="http://schemas.openxmlformats.org/spreadsheetml/2006/main" count="50" uniqueCount="44">
  <si>
    <t xml:space="preserve"> Директор ООО КА "Ирбис" _______________________Квашнин И.В.  </t>
  </si>
  <si>
    <t>Остаток средств на 01.01.2026</t>
  </si>
  <si>
    <t>Итого:</t>
  </si>
  <si>
    <t>Всего:</t>
  </si>
  <si>
    <t xml:space="preserve"> </t>
  </si>
  <si>
    <t>Промывка системы отопления</t>
  </si>
  <si>
    <t>Гидравлические испытания системы отопления</t>
  </si>
  <si>
    <t>Текщий ремонт</t>
  </si>
  <si>
    <t>стоимотсть на 1 кв м общ. пл.</t>
  </si>
  <si>
    <t>Итого стоимость в руб. в год</t>
  </si>
  <si>
    <t>Выполнено  услуг (работ) за 2025 год</t>
  </si>
  <si>
    <t>Наименование работы</t>
  </si>
  <si>
    <t>№</t>
  </si>
  <si>
    <t>Текущий ремонт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</si>
  <si>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</si>
  <si>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</si>
  <si>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</si>
  <si>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</si>
  <si>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</si>
  <si>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>Подметание прилегающей территории, содержание и уборка контейнерных площадок</t>
  </si>
  <si>
    <t xml:space="preserve">Уборка лестничных площадок и маршей </t>
  </si>
  <si>
    <t>Замер сопротивления изоляции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</si>
  <si>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</si>
  <si>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</si>
  <si>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</si>
  <si>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 (заявочный ремонт)</t>
  </si>
  <si>
    <t>Осмотр наружных конструкций кирпичного или каменного дома</t>
  </si>
  <si>
    <t xml:space="preserve">Осмотр мест общего пользования 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</si>
  <si>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</si>
  <si>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</si>
  <si>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</si>
  <si>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</si>
  <si>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</si>
  <si>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</si>
  <si>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Код</t>
  </si>
  <si>
    <t>0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</si>
  <si>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</si>
  <si>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</si>
  <si>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</si>
  <si>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</si>
  <si>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</si>
  <si>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</si>
  <si>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</si>
  <si>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Новаторов д. 29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</si>
</sst>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2"/>
      <name val="Calibri Light"/>
      <family val="1"/>
      <charset val="204"/>
      <scheme val="maj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color theme="1"/>
      <name val="Calibri Light"/>
      <family val="1"/>
      <charset val="204"/>
      <scheme val="major"/>
    </font>
    <font>
      <b/>
      <sz val="12"/>
      <name val="Calibri Light"/>
      <family val="1"/>
      <charset val="204"/>
      <scheme val="major"/>
    </font>
    <font>
      <sz val="12"/>
      <name val="Cambria"/>
      <family val="1"/>
      <charset val="204"/>
    </font>
    <font>
      <b/>
      <i/>
      <sz val="12"/>
      <color rgb="FFFF0000"/>
      <name val="Calibri Light"/>
      <family val="1"/>
      <charset val="204"/>
      <scheme val="major"/>
    </font>
    <font>
      <b/>
      <sz val="12"/>
      <name val="Times New Roman"/>
      <family val="1"/>
      <charset val="204"/>
    </font>
    <font>
      <b/>
      <i/>
      <sz val="12"/>
      <color theme="1"/>
      <name val="Calibri Light"/>
      <family val="1"/>
      <charset val="204"/>
      <scheme val="major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Border="1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/>
    <xf numFmtId="4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Alignment="1">
      <alignment horizontal="justify" wrapText="1"/>
    </xf>
    <xf numFmtId="0" fontId="1" fillId="0" borderId="0" xfId="0" applyFont="1" applyBorder="1" applyAlignment="1">
      <alignment horizontal="justify" wrapText="1"/>
    </xf>
    <xf numFmtId="4" fontId="1" fillId="0" borderId="0" xfId="0" applyNumberFormat="1" applyFont="1" applyAlignment="1">
      <alignment horizontal="justify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wrapText="1"/>
    </xf>
    <xf numFmtId="0" fontId="3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/>
    <xf numFmtId="0" fontId="6" fillId="2" borderId="0" xfId="0" applyFont="1" applyFill="1"/>
    <xf numFmtId="0" fontId="6" fillId="2" borderId="0" xfId="0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Border="1"/>
    <xf numFmtId="0" fontId="7" fillId="2" borderId="1" xfId="0" applyFont="1" applyFill="1" applyBorder="1"/>
    <xf numFmtId="4" fontId="7" fillId="2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 applyBorder="1" applyAlignment="1"/>
    <xf numFmtId="0" fontId="11" fillId="2" borderId="0" xfId="0" applyFont="1" applyFill="1" applyBorder="1" applyAlignment="1">
      <alignment horizontal="left"/>
    </xf>
    <xf numFmtId="4" fontId="6" fillId="2" borderId="1" xfId="0" applyNumberFormat="1" applyFont="1" applyFill="1" applyBorder="1"/>
    <xf numFmtId="4" fontId="1" fillId="0" borderId="1" xfId="0" applyNumberFormat="1" applyFont="1" applyBorder="1"/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0" fontId="12" fillId="2" borderId="0" xfId="0" applyFont="1" applyFill="1" applyAlignment="1">
      <alignment horizontal="left" wrapText="1"/>
    </xf>
    <xf numFmtId="0" fontId="8" fillId="0" borderId="1" xfId="0" applyFont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Border="1" applyAlignment="1"/>
    <xf numFmtId="0" fontId="11" fillId="0" borderId="0" xfId="0" applyFont="1" applyBorder="1" applyAlignment="1">
      <alignment horizontal="left"/>
    </xf>
    <xf numFmtId="49" fontId="2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6" fillId="3" borderId="2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6" fillId="3" borderId="4" xfId="0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5;&#1086;&#1074;&#1072;&#1090;&#1086;&#1088;&#1086;&#1074;%2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год"/>
    </sheetNames>
    <sheetDataSet>
      <sheetData sheetId="0">
        <row r="8">
          <cell r="G8">
            <v>1551.9319999999998</v>
          </cell>
        </row>
        <row r="9">
          <cell r="G9">
            <v>378.52</v>
          </cell>
        </row>
        <row r="10">
          <cell r="G10">
            <v>757.04</v>
          </cell>
        </row>
        <row r="11">
          <cell r="G11">
            <v>340.66799999999995</v>
          </cell>
        </row>
        <row r="12">
          <cell r="G12">
            <v>189.26</v>
          </cell>
        </row>
        <row r="13">
          <cell r="G13">
            <v>946.3</v>
          </cell>
        </row>
        <row r="14">
          <cell r="G14">
            <v>870.596</v>
          </cell>
        </row>
        <row r="15">
          <cell r="G15">
            <v>908.44799999999998</v>
          </cell>
        </row>
        <row r="16">
          <cell r="G16">
            <v>2460.38</v>
          </cell>
        </row>
        <row r="17">
          <cell r="G17">
            <v>2081.86</v>
          </cell>
        </row>
        <row r="18">
          <cell r="G18">
            <v>227.11199999999999</v>
          </cell>
        </row>
        <row r="19">
          <cell r="G19">
            <v>378.52</v>
          </cell>
        </row>
        <row r="20">
          <cell r="G20">
            <v>1249.116</v>
          </cell>
        </row>
        <row r="21">
          <cell r="G21">
            <v>9311.5919999999987</v>
          </cell>
        </row>
        <row r="22">
          <cell r="G22">
            <v>16692.732</v>
          </cell>
        </row>
        <row r="23">
          <cell r="G23">
            <v>11923.32</v>
          </cell>
        </row>
        <row r="24">
          <cell r="G24">
            <v>8251.7360000000008</v>
          </cell>
        </row>
        <row r="25">
          <cell r="G25">
            <v>1135.56</v>
          </cell>
        </row>
        <row r="26">
          <cell r="G26">
            <v>6548.3959999999997</v>
          </cell>
        </row>
        <row r="27">
          <cell r="G27">
            <v>9954.6260000000002</v>
          </cell>
        </row>
        <row r="31">
          <cell r="G31">
            <v>6557.69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1">
        <row r="8">
          <cell r="G8">
            <v>1703.34</v>
          </cell>
        </row>
        <row r="9">
          <cell r="G9">
            <v>416.37199999999996</v>
          </cell>
        </row>
        <row r="10">
          <cell r="G10">
            <v>832.74399999999991</v>
          </cell>
        </row>
        <row r="11">
          <cell r="G11">
            <v>378.52</v>
          </cell>
        </row>
        <row r="12">
          <cell r="G12">
            <v>189.26</v>
          </cell>
        </row>
        <row r="13">
          <cell r="G13">
            <v>1022.004</v>
          </cell>
        </row>
        <row r="14">
          <cell r="G14">
            <v>946.3</v>
          </cell>
        </row>
        <row r="15">
          <cell r="G15">
            <v>984.15199999999993</v>
          </cell>
        </row>
        <row r="16">
          <cell r="G16">
            <v>2687.4919999999997</v>
          </cell>
        </row>
        <row r="17">
          <cell r="G17">
            <v>2271.12</v>
          </cell>
        </row>
        <row r="18">
          <cell r="G18">
            <v>264.964</v>
          </cell>
        </row>
        <row r="19">
          <cell r="G19">
            <v>416.37199999999996</v>
          </cell>
        </row>
        <row r="20">
          <cell r="G20">
            <v>1362.6719999999998</v>
          </cell>
        </row>
        <row r="21">
          <cell r="G21">
            <v>10144.335999999999</v>
          </cell>
        </row>
        <row r="22">
          <cell r="G22">
            <v>18206.811999999998</v>
          </cell>
        </row>
        <row r="23">
          <cell r="G23">
            <v>12996.42</v>
          </cell>
        </row>
        <row r="24">
          <cell r="G24">
            <v>9008.7759999999998</v>
          </cell>
        </row>
        <row r="25">
          <cell r="G25">
            <v>1249.116</v>
          </cell>
        </row>
        <row r="26">
          <cell r="G26">
            <v>7154.0279999999993</v>
          </cell>
        </row>
        <row r="27">
          <cell r="G27">
            <v>12032.295999999998</v>
          </cell>
        </row>
        <row r="31">
          <cell r="G31">
            <v>7527.26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2">
        <row r="8">
          <cell r="G8">
            <v>1703.34</v>
          </cell>
        </row>
        <row r="9">
          <cell r="G9">
            <v>416.37199999999996</v>
          </cell>
        </row>
        <row r="10">
          <cell r="G10">
            <v>832.74399999999991</v>
          </cell>
        </row>
        <row r="11">
          <cell r="G11">
            <v>378.52</v>
          </cell>
        </row>
        <row r="12">
          <cell r="G12">
            <v>189.26</v>
          </cell>
        </row>
        <row r="13">
          <cell r="G13">
            <v>1022.004</v>
          </cell>
        </row>
        <row r="14">
          <cell r="G14">
            <v>946.3</v>
          </cell>
        </row>
        <row r="15">
          <cell r="G15">
            <v>984.15199999999993</v>
          </cell>
        </row>
        <row r="16">
          <cell r="G16">
            <v>2687.4919999999997</v>
          </cell>
        </row>
        <row r="17">
          <cell r="G17">
            <v>2271.12</v>
          </cell>
        </row>
        <row r="18">
          <cell r="G18">
            <v>264.964</v>
          </cell>
        </row>
        <row r="19">
          <cell r="G19">
            <v>416.37199999999996</v>
          </cell>
        </row>
        <row r="20">
          <cell r="G20">
            <v>1362.6719999999998</v>
          </cell>
        </row>
        <row r="21">
          <cell r="G21">
            <v>10144.335999999999</v>
          </cell>
        </row>
        <row r="22">
          <cell r="G22">
            <v>18206.811999999998</v>
          </cell>
        </row>
        <row r="23">
          <cell r="G23">
            <v>12996.42</v>
          </cell>
        </row>
        <row r="24">
          <cell r="G24">
            <v>9008.7759999999998</v>
          </cell>
        </row>
        <row r="25">
          <cell r="G25">
            <v>1249.116</v>
          </cell>
        </row>
        <row r="26">
          <cell r="G26">
            <v>7154.0279999999993</v>
          </cell>
        </row>
        <row r="27">
          <cell r="G27">
            <v>6415.0559999999996</v>
          </cell>
        </row>
        <row r="31">
          <cell r="G31">
            <v>330075.22000000003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3">
        <row r="8">
          <cell r="G8">
            <v>1703.34</v>
          </cell>
        </row>
        <row r="9">
          <cell r="G9">
            <v>416.37199999999996</v>
          </cell>
        </row>
        <row r="10">
          <cell r="G10">
            <v>832.74399999999991</v>
          </cell>
        </row>
        <row r="11">
          <cell r="G11">
            <v>378.52</v>
          </cell>
        </row>
        <row r="12">
          <cell r="G12">
            <v>189.26</v>
          </cell>
        </row>
        <row r="13">
          <cell r="G13">
            <v>1022.004</v>
          </cell>
        </row>
        <row r="14">
          <cell r="G14">
            <v>946.3</v>
          </cell>
        </row>
        <row r="15">
          <cell r="G15">
            <v>984.15199999999993</v>
          </cell>
        </row>
        <row r="16">
          <cell r="G16">
            <v>2687.4919999999997</v>
          </cell>
        </row>
        <row r="17">
          <cell r="G17">
            <v>2271.12</v>
          </cell>
        </row>
        <row r="18">
          <cell r="G18">
            <v>264.964</v>
          </cell>
        </row>
        <row r="19">
          <cell r="G19">
            <v>416.37199999999996</v>
          </cell>
        </row>
        <row r="20">
          <cell r="G20">
            <v>1362.6719999999998</v>
          </cell>
        </row>
        <row r="21">
          <cell r="G21">
            <v>10144.335999999999</v>
          </cell>
        </row>
        <row r="22">
          <cell r="G22">
            <v>18206.811999999998</v>
          </cell>
        </row>
        <row r="23">
          <cell r="G23">
            <v>12996.42</v>
          </cell>
        </row>
        <row r="24">
          <cell r="G24">
            <v>9008.7759999999998</v>
          </cell>
        </row>
        <row r="25">
          <cell r="G25">
            <v>1249.116</v>
          </cell>
        </row>
        <row r="26">
          <cell r="G26">
            <v>7154.0279999999993</v>
          </cell>
        </row>
        <row r="27">
          <cell r="G27">
            <v>8833.8359999999993</v>
          </cell>
        </row>
        <row r="31">
          <cell r="G31">
            <v>1031.5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4">
        <row r="8">
          <cell r="G8">
            <v>1703.34</v>
          </cell>
        </row>
        <row r="9">
          <cell r="G9">
            <v>416.37199999999996</v>
          </cell>
        </row>
        <row r="10">
          <cell r="G10">
            <v>832.74399999999991</v>
          </cell>
        </row>
        <row r="11">
          <cell r="G11">
            <v>378.52</v>
          </cell>
        </row>
        <row r="12">
          <cell r="G12">
            <v>189.26</v>
          </cell>
        </row>
        <row r="13">
          <cell r="G13">
            <v>1022.004</v>
          </cell>
        </row>
        <row r="14">
          <cell r="G14">
            <v>946.3</v>
          </cell>
        </row>
        <row r="15">
          <cell r="G15">
            <v>984.15199999999993</v>
          </cell>
        </row>
        <row r="16">
          <cell r="G16">
            <v>2687.4919999999997</v>
          </cell>
        </row>
        <row r="17">
          <cell r="G17">
            <v>2271.12</v>
          </cell>
        </row>
        <row r="18">
          <cell r="G18">
            <v>264.964</v>
          </cell>
        </row>
        <row r="19">
          <cell r="G19">
            <v>416.37199999999996</v>
          </cell>
        </row>
        <row r="20">
          <cell r="G20">
            <v>1362.6719999999998</v>
          </cell>
        </row>
        <row r="21">
          <cell r="G21">
            <v>10144.335999999999</v>
          </cell>
        </row>
        <row r="22">
          <cell r="G22">
            <v>18206.811999999998</v>
          </cell>
        </row>
        <row r="23">
          <cell r="G23">
            <v>12996.42</v>
          </cell>
        </row>
        <row r="24">
          <cell r="G24">
            <v>9008.7759999999998</v>
          </cell>
        </row>
        <row r="25">
          <cell r="G25">
            <v>1249.116</v>
          </cell>
        </row>
        <row r="26">
          <cell r="G26">
            <v>7154.0279999999993</v>
          </cell>
        </row>
        <row r="27">
          <cell r="G27">
            <v>9493.905999999999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5">
        <row r="8">
          <cell r="G8">
            <v>1703.34</v>
          </cell>
        </row>
        <row r="9">
          <cell r="G9">
            <v>416.37199999999996</v>
          </cell>
        </row>
        <row r="10">
          <cell r="G10">
            <v>832.74399999999991</v>
          </cell>
        </row>
        <row r="11">
          <cell r="G11">
            <v>378.52</v>
          </cell>
        </row>
        <row r="12">
          <cell r="G12">
            <v>189.26</v>
          </cell>
        </row>
        <row r="13">
          <cell r="G13">
            <v>1022.004</v>
          </cell>
        </row>
        <row r="14">
          <cell r="G14">
            <v>946.3</v>
          </cell>
        </row>
        <row r="15">
          <cell r="G15">
            <v>984.15199999999993</v>
          </cell>
        </row>
        <row r="16">
          <cell r="G16">
            <v>2687.4919999999997</v>
          </cell>
        </row>
        <row r="17">
          <cell r="G17">
            <v>2271.12</v>
          </cell>
        </row>
        <row r="18">
          <cell r="G18">
            <v>264.964</v>
          </cell>
        </row>
        <row r="19">
          <cell r="G19">
            <v>416.37199999999996</v>
          </cell>
        </row>
        <row r="20">
          <cell r="G20">
            <v>1362.6719999999998</v>
          </cell>
        </row>
        <row r="21">
          <cell r="G21">
            <v>10144.335999999999</v>
          </cell>
        </row>
        <row r="22">
          <cell r="G22">
            <v>18206.811999999998</v>
          </cell>
        </row>
        <row r="23">
          <cell r="G23">
            <v>12996.42</v>
          </cell>
        </row>
        <row r="24">
          <cell r="G24">
            <v>9008.7759999999998</v>
          </cell>
        </row>
        <row r="25">
          <cell r="G25">
            <v>1249.116</v>
          </cell>
        </row>
        <row r="26">
          <cell r="G26">
            <v>7154.0279999999993</v>
          </cell>
        </row>
        <row r="27">
          <cell r="G27">
            <v>9312.2759999999998</v>
          </cell>
        </row>
        <row r="31">
          <cell r="G31">
            <v>125.99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6">
        <row r="8">
          <cell r="G8">
            <v>1703.34</v>
          </cell>
        </row>
        <row r="9">
          <cell r="G9">
            <v>416.37199999999996</v>
          </cell>
        </row>
        <row r="10">
          <cell r="G10">
            <v>832.74399999999991</v>
          </cell>
        </row>
        <row r="11">
          <cell r="G11">
            <v>378.52</v>
          </cell>
        </row>
        <row r="12">
          <cell r="G12">
            <v>189.26</v>
          </cell>
        </row>
        <row r="13">
          <cell r="G13">
            <v>1022.004</v>
          </cell>
        </row>
        <row r="14">
          <cell r="G14">
            <v>946.3</v>
          </cell>
        </row>
        <row r="15">
          <cell r="G15">
            <v>984.15199999999993</v>
          </cell>
        </row>
        <row r="16">
          <cell r="G16">
            <v>2687.4919999999997</v>
          </cell>
        </row>
        <row r="17">
          <cell r="G17">
            <v>2271.12</v>
          </cell>
        </row>
        <row r="18">
          <cell r="G18">
            <v>264.964</v>
          </cell>
        </row>
        <row r="19">
          <cell r="G19">
            <v>416.37199999999996</v>
          </cell>
        </row>
        <row r="20">
          <cell r="G20">
            <v>1362.6719999999998</v>
          </cell>
        </row>
        <row r="21">
          <cell r="G21">
            <v>10144.335999999999</v>
          </cell>
        </row>
        <row r="22">
          <cell r="G22">
            <v>18206.811999999998</v>
          </cell>
        </row>
        <row r="23">
          <cell r="G23">
            <v>12996.42</v>
          </cell>
        </row>
        <row r="24">
          <cell r="G24">
            <v>9008.7759999999998</v>
          </cell>
        </row>
        <row r="25">
          <cell r="G25">
            <v>1249.116</v>
          </cell>
        </row>
        <row r="26">
          <cell r="G26">
            <v>7154.0279999999993</v>
          </cell>
        </row>
        <row r="27">
          <cell r="G27">
            <v>20271.902000000002</v>
          </cell>
        </row>
        <row r="31">
          <cell r="G31">
            <v>3776.42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7">
        <row r="8">
          <cell r="G8">
            <v>1703.34</v>
          </cell>
        </row>
        <row r="9">
          <cell r="G9">
            <v>416.37199999999996</v>
          </cell>
        </row>
        <row r="10">
          <cell r="G10">
            <v>832.74399999999991</v>
          </cell>
        </row>
        <row r="11">
          <cell r="G11">
            <v>378.52</v>
          </cell>
        </row>
        <row r="12">
          <cell r="G12">
            <v>189.26</v>
          </cell>
        </row>
        <row r="13">
          <cell r="G13">
            <v>1022.004</v>
          </cell>
        </row>
        <row r="14">
          <cell r="G14">
            <v>946.3</v>
          </cell>
        </row>
        <row r="15">
          <cell r="G15">
            <v>984.15199999999993</v>
          </cell>
        </row>
        <row r="16">
          <cell r="G16">
            <v>2687.4919999999997</v>
          </cell>
        </row>
        <row r="17">
          <cell r="G17">
            <v>2271.12</v>
          </cell>
        </row>
        <row r="18">
          <cell r="G18">
            <v>264.964</v>
          </cell>
        </row>
        <row r="19">
          <cell r="G19">
            <v>416.37199999999996</v>
          </cell>
        </row>
        <row r="20">
          <cell r="G20">
            <v>1362.6719999999998</v>
          </cell>
        </row>
        <row r="21">
          <cell r="G21">
            <v>10144.335999999999</v>
          </cell>
        </row>
        <row r="22">
          <cell r="G22">
            <v>18206.811999999998</v>
          </cell>
        </row>
        <row r="23">
          <cell r="G23">
            <v>12996.42</v>
          </cell>
        </row>
        <row r="24">
          <cell r="G24">
            <v>9008.7759999999998</v>
          </cell>
        </row>
        <row r="25">
          <cell r="G25">
            <v>1249.116</v>
          </cell>
        </row>
        <row r="26">
          <cell r="G26">
            <v>7154.0279999999993</v>
          </cell>
        </row>
        <row r="27">
          <cell r="G27">
            <v>9942.601999999999</v>
          </cell>
        </row>
        <row r="31">
          <cell r="G31">
            <v>126</v>
          </cell>
        </row>
        <row r="32">
          <cell r="G32">
            <v>31799.599999999999</v>
          </cell>
        </row>
        <row r="33">
          <cell r="G33">
            <v>23020.199999999993</v>
          </cell>
        </row>
      </sheetData>
      <sheetData sheetId="8">
        <row r="8">
          <cell r="G8">
            <v>1703.34</v>
          </cell>
        </row>
        <row r="9">
          <cell r="G9">
            <v>416.37199999999996</v>
          </cell>
        </row>
        <row r="10">
          <cell r="G10">
            <v>832.74399999999991</v>
          </cell>
        </row>
        <row r="11">
          <cell r="G11">
            <v>378.52</v>
          </cell>
        </row>
        <row r="12">
          <cell r="G12">
            <v>189.26</v>
          </cell>
        </row>
        <row r="13">
          <cell r="G13">
            <v>1022.004</v>
          </cell>
        </row>
        <row r="14">
          <cell r="G14">
            <v>946.3</v>
          </cell>
        </row>
        <row r="15">
          <cell r="G15">
            <v>984.15199999999993</v>
          </cell>
        </row>
        <row r="16">
          <cell r="G16">
            <v>2687.4919999999997</v>
          </cell>
        </row>
        <row r="17">
          <cell r="G17">
            <v>2271.12</v>
          </cell>
        </row>
        <row r="18">
          <cell r="G18">
            <v>264.964</v>
          </cell>
        </row>
        <row r="19">
          <cell r="G19">
            <v>416.37199999999996</v>
          </cell>
        </row>
        <row r="20">
          <cell r="G20">
            <v>1362.6719999999998</v>
          </cell>
        </row>
        <row r="21">
          <cell r="G21">
            <v>10144.335999999999</v>
          </cell>
        </row>
        <row r="22">
          <cell r="G22">
            <v>18206.811999999998</v>
          </cell>
        </row>
        <row r="23">
          <cell r="G23">
            <v>12996.42</v>
          </cell>
        </row>
        <row r="24">
          <cell r="G24">
            <v>9008.7759999999998</v>
          </cell>
        </row>
        <row r="25">
          <cell r="G25">
            <v>1249.116</v>
          </cell>
        </row>
        <row r="26">
          <cell r="G26">
            <v>7154.0279999999993</v>
          </cell>
        </row>
        <row r="27">
          <cell r="G27">
            <v>10476.531999999999</v>
          </cell>
        </row>
        <row r="31">
          <cell r="G31">
            <v>21124.93</v>
          </cell>
        </row>
      </sheetData>
      <sheetData sheetId="9">
        <row r="8">
          <cell r="G8">
            <v>1703.34</v>
          </cell>
        </row>
        <row r="9">
          <cell r="G9">
            <v>416.37199999999996</v>
          </cell>
        </row>
        <row r="10">
          <cell r="G10">
            <v>832.74399999999991</v>
          </cell>
        </row>
        <row r="11">
          <cell r="G11">
            <v>378.52</v>
          </cell>
        </row>
        <row r="12">
          <cell r="G12">
            <v>189.26</v>
          </cell>
        </row>
        <row r="13">
          <cell r="G13">
            <v>1022.004</v>
          </cell>
        </row>
        <row r="14">
          <cell r="G14">
            <v>946.3</v>
          </cell>
        </row>
        <row r="15">
          <cell r="G15">
            <v>984.15199999999993</v>
          </cell>
        </row>
        <row r="16">
          <cell r="G16">
            <v>2687.4919999999997</v>
          </cell>
        </row>
        <row r="17">
          <cell r="G17">
            <v>2271.12</v>
          </cell>
        </row>
        <row r="18">
          <cell r="G18">
            <v>264.964</v>
          </cell>
        </row>
        <row r="19">
          <cell r="G19">
            <v>416.37199999999996</v>
          </cell>
        </row>
        <row r="20">
          <cell r="G20">
            <v>1362.6719999999998</v>
          </cell>
        </row>
        <row r="21">
          <cell r="G21">
            <v>10144.335999999999</v>
          </cell>
        </row>
        <row r="22">
          <cell r="G22">
            <v>18206.811999999998</v>
          </cell>
        </row>
        <row r="23">
          <cell r="G23">
            <v>12996.42</v>
          </cell>
        </row>
        <row r="24">
          <cell r="G24">
            <v>9008.7759999999998</v>
          </cell>
        </row>
        <row r="25">
          <cell r="G25">
            <v>1249.116</v>
          </cell>
        </row>
        <row r="26">
          <cell r="G26">
            <v>7154.0279999999993</v>
          </cell>
        </row>
        <row r="27">
          <cell r="G27">
            <v>7507.482</v>
          </cell>
        </row>
        <row r="31">
          <cell r="G31">
            <v>2120.86</v>
          </cell>
        </row>
      </sheetData>
      <sheetData sheetId="10">
        <row r="8">
          <cell r="G8">
            <v>1703.34</v>
          </cell>
        </row>
        <row r="9">
          <cell r="G9">
            <v>416.37199999999996</v>
          </cell>
        </row>
        <row r="10">
          <cell r="G10">
            <v>832.74399999999991</v>
          </cell>
        </row>
        <row r="11">
          <cell r="G11">
            <v>378.52</v>
          </cell>
        </row>
        <row r="12">
          <cell r="G12">
            <v>189.26</v>
          </cell>
        </row>
        <row r="13">
          <cell r="G13">
            <v>1022.004</v>
          </cell>
        </row>
        <row r="14">
          <cell r="G14">
            <v>946.3</v>
          </cell>
        </row>
        <row r="15">
          <cell r="G15">
            <v>984.15199999999993</v>
          </cell>
        </row>
        <row r="16">
          <cell r="G16">
            <v>2687.4919999999997</v>
          </cell>
        </row>
        <row r="17">
          <cell r="G17">
            <v>2271.12</v>
          </cell>
        </row>
        <row r="18">
          <cell r="G18">
            <v>264.964</v>
          </cell>
        </row>
        <row r="19">
          <cell r="G19">
            <v>416.37199999999996</v>
          </cell>
        </row>
        <row r="20">
          <cell r="G20">
            <v>1362.6719999999998</v>
          </cell>
        </row>
        <row r="21">
          <cell r="G21">
            <v>10144.335999999999</v>
          </cell>
        </row>
        <row r="22">
          <cell r="G22">
            <v>18206.811999999998</v>
          </cell>
        </row>
        <row r="23">
          <cell r="G23">
            <v>12996.42</v>
          </cell>
        </row>
        <row r="24">
          <cell r="G24">
            <v>9008.7759999999998</v>
          </cell>
        </row>
        <row r="25">
          <cell r="G25">
            <v>1249.116</v>
          </cell>
        </row>
        <row r="26">
          <cell r="G26">
            <v>7154.0279999999993</v>
          </cell>
        </row>
        <row r="27">
          <cell r="G27">
            <v>13675.121999999999</v>
          </cell>
        </row>
        <row r="31">
          <cell r="G31">
            <v>1749.42</v>
          </cell>
        </row>
      </sheetData>
      <sheetData sheetId="11">
        <row r="8">
          <cell r="G8">
            <v>1703.34</v>
          </cell>
        </row>
        <row r="9">
          <cell r="G9">
            <v>416.37199999999996</v>
          </cell>
        </row>
        <row r="10">
          <cell r="G10">
            <v>832.74399999999991</v>
          </cell>
        </row>
        <row r="11">
          <cell r="G11">
            <v>378.52</v>
          </cell>
        </row>
        <row r="12">
          <cell r="G12">
            <v>189.26</v>
          </cell>
        </row>
        <row r="13">
          <cell r="G13">
            <v>1022.004</v>
          </cell>
        </row>
        <row r="14">
          <cell r="G14">
            <v>946.3</v>
          </cell>
        </row>
        <row r="15">
          <cell r="G15">
            <v>984.15199999999993</v>
          </cell>
        </row>
        <row r="16">
          <cell r="G16">
            <v>2687.4919999999997</v>
          </cell>
        </row>
        <row r="17">
          <cell r="G17">
            <v>2271.12</v>
          </cell>
        </row>
        <row r="18">
          <cell r="G18">
            <v>264.964</v>
          </cell>
        </row>
        <row r="19">
          <cell r="G19">
            <v>416.37199999999996</v>
          </cell>
        </row>
        <row r="20">
          <cell r="G20">
            <v>1362.6719999999998</v>
          </cell>
        </row>
        <row r="21">
          <cell r="G21">
            <v>10144.335999999999</v>
          </cell>
        </row>
        <row r="22">
          <cell r="G22">
            <v>18206.811999999998</v>
          </cell>
        </row>
        <row r="23">
          <cell r="G23">
            <v>12996.42</v>
          </cell>
        </row>
        <row r="24">
          <cell r="G24">
            <v>9008.7759999999998</v>
          </cell>
        </row>
        <row r="25">
          <cell r="G25">
            <v>1249.116</v>
          </cell>
        </row>
        <row r="26">
          <cell r="G26">
            <v>7154.0279999999993</v>
          </cell>
        </row>
        <row r="27">
          <cell r="G27">
            <v>5569.1119999999992</v>
          </cell>
        </row>
        <row r="31">
          <cell r="G31">
            <v>7742.18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tabSelected="1" zoomScale="70" zoomScaleNormal="70" zoomScaleSheetLayoutView="70" workbookViewId="0">
      <selection activeCell="C23" sqref="C23"/>
    </sheetView>
  </sheetViews>
  <sheetFormatPr defaultColWidth="8.85546875" defaultRowHeight="15.75" x14ac:dyDescent="0.25"/>
  <cols>
    <col min="1" max="1" width="5.85546875" style="1" customWidth="1"/>
    <col min="2" max="2" width="85.7109375" style="1" customWidth="1"/>
    <col min="3" max="3" width="43.5703125" style="3" customWidth="1"/>
    <col min="4" max="4" width="15.5703125" style="3" hidden="1" customWidth="1"/>
    <col min="5" max="5" width="9.85546875" style="1" hidden="1" customWidth="1"/>
    <col min="6" max="6" width="13.140625" style="1" hidden="1" customWidth="1"/>
    <col min="7" max="7" width="12.5703125" style="1" hidden="1" customWidth="1"/>
    <col min="8" max="8" width="10.85546875" style="1" hidden="1" customWidth="1"/>
    <col min="9" max="10" width="8.85546875" style="2" customWidth="1"/>
    <col min="11" max="21" width="8.85546875" style="1" customWidth="1"/>
    <col min="22" max="22" width="5.85546875" style="1" customWidth="1"/>
    <col min="23" max="23" width="8.140625" style="1" customWidth="1"/>
    <col min="24" max="24" width="48" style="1" customWidth="1"/>
    <col min="25" max="25" width="22.5703125" style="1" customWidth="1"/>
    <col min="26" max="26" width="14.7109375" style="1" customWidth="1"/>
    <col min="27" max="27" width="12.42578125" style="1" customWidth="1"/>
    <col min="28" max="28" width="23.7109375" style="1" customWidth="1"/>
    <col min="29" max="30" width="15.5703125" style="1" customWidth="1"/>
    <col min="31" max="277" width="8.85546875" style="1" customWidth="1"/>
    <col min="278" max="278" width="5.85546875" style="1" customWidth="1"/>
    <col min="279" max="279" width="8.140625" style="1" customWidth="1"/>
    <col min="280" max="280" width="48" style="1" customWidth="1"/>
    <col min="281" max="281" width="22.5703125" style="1" customWidth="1"/>
    <col min="282" max="282" width="14.7109375" style="1" customWidth="1"/>
    <col min="283" max="283" width="12.42578125" style="1" customWidth="1"/>
    <col min="284" max="284" width="23.7109375" style="1" customWidth="1"/>
    <col min="285" max="286" width="15.5703125" style="1" customWidth="1"/>
    <col min="287" max="533" width="8.85546875" style="1" customWidth="1"/>
    <col min="534" max="534" width="5.85546875" style="1" customWidth="1"/>
    <col min="535" max="535" width="8.140625" style="1" customWidth="1"/>
    <col min="536" max="536" width="48" style="1" customWidth="1"/>
    <col min="537" max="537" width="22.5703125" style="1" customWidth="1"/>
    <col min="538" max="538" width="14.7109375" style="1" customWidth="1"/>
    <col min="539" max="539" width="12.42578125" style="1" customWidth="1"/>
    <col min="540" max="540" width="23.7109375" style="1" customWidth="1"/>
    <col min="541" max="542" width="15.5703125" style="1" customWidth="1"/>
    <col min="543" max="789" width="8.85546875" style="1" customWidth="1"/>
    <col min="790" max="790" width="5.85546875" style="1" customWidth="1"/>
    <col min="791" max="791" width="8.140625" style="1" customWidth="1"/>
    <col min="792" max="792" width="48" style="1" customWidth="1"/>
    <col min="793" max="793" width="22.5703125" style="1" customWidth="1"/>
    <col min="794" max="794" width="14.7109375" style="1" customWidth="1"/>
    <col min="795" max="795" width="12.42578125" style="1" customWidth="1"/>
    <col min="796" max="796" width="23.7109375" style="1" customWidth="1"/>
    <col min="797" max="798" width="15.5703125" style="1" customWidth="1"/>
    <col min="799" max="1045" width="8.85546875" style="1" customWidth="1"/>
    <col min="1046" max="1046" width="5.85546875" style="1" customWidth="1"/>
    <col min="1047" max="1047" width="8.140625" style="1" customWidth="1"/>
    <col min="1048" max="1048" width="48" style="1" customWidth="1"/>
    <col min="1049" max="1049" width="22.5703125" style="1" customWidth="1"/>
    <col min="1050" max="1050" width="14.7109375" style="1" customWidth="1"/>
    <col min="1051" max="1051" width="12.42578125" style="1" customWidth="1"/>
    <col min="1052" max="1052" width="23.7109375" style="1" customWidth="1"/>
    <col min="1053" max="1054" width="15.5703125" style="1" customWidth="1"/>
    <col min="1055" max="1301" width="8.85546875" style="1" customWidth="1"/>
    <col min="1302" max="1302" width="5.85546875" style="1" customWidth="1"/>
    <col min="1303" max="1303" width="8.140625" style="1" customWidth="1"/>
    <col min="1304" max="1304" width="48" style="1" customWidth="1"/>
    <col min="1305" max="1305" width="22.5703125" style="1" customWidth="1"/>
    <col min="1306" max="1306" width="14.7109375" style="1" customWidth="1"/>
    <col min="1307" max="1307" width="12.42578125" style="1" customWidth="1"/>
    <col min="1308" max="1308" width="23.7109375" style="1" customWidth="1"/>
    <col min="1309" max="1310" width="15.5703125" style="1" customWidth="1"/>
    <col min="1311" max="1557" width="8.85546875" style="1" customWidth="1"/>
    <col min="1558" max="1558" width="5.85546875" style="1" customWidth="1"/>
    <col min="1559" max="1559" width="8.140625" style="1" customWidth="1"/>
    <col min="1560" max="1560" width="48" style="1" customWidth="1"/>
    <col min="1561" max="1561" width="22.5703125" style="1" customWidth="1"/>
    <col min="1562" max="1562" width="14.7109375" style="1" customWidth="1"/>
    <col min="1563" max="1563" width="12.42578125" style="1" customWidth="1"/>
    <col min="1564" max="1564" width="23.7109375" style="1" customWidth="1"/>
    <col min="1565" max="1566" width="15.5703125" style="1" customWidth="1"/>
    <col min="1567" max="1813" width="8.85546875" style="1" customWidth="1"/>
    <col min="1814" max="1814" width="5.85546875" style="1" customWidth="1"/>
    <col min="1815" max="1815" width="8.140625" style="1" customWidth="1"/>
    <col min="1816" max="1816" width="48" style="1" customWidth="1"/>
    <col min="1817" max="1817" width="22.5703125" style="1" customWidth="1"/>
    <col min="1818" max="1818" width="14.7109375" style="1" customWidth="1"/>
    <col min="1819" max="1819" width="12.42578125" style="1" customWidth="1"/>
    <col min="1820" max="1820" width="23.7109375" style="1" customWidth="1"/>
    <col min="1821" max="1822" width="15.5703125" style="1" customWidth="1"/>
    <col min="1823" max="2069" width="8.85546875" style="1" customWidth="1"/>
    <col min="2070" max="2070" width="5.85546875" style="1" customWidth="1"/>
    <col min="2071" max="2071" width="8.140625" style="1" customWidth="1"/>
    <col min="2072" max="2072" width="48" style="1" customWidth="1"/>
    <col min="2073" max="2073" width="22.5703125" style="1" customWidth="1"/>
    <col min="2074" max="2074" width="14.7109375" style="1" customWidth="1"/>
    <col min="2075" max="2075" width="12.42578125" style="1" customWidth="1"/>
    <col min="2076" max="2076" width="23.7109375" style="1" customWidth="1"/>
    <col min="2077" max="2078" width="15.5703125" style="1" customWidth="1"/>
    <col min="2079" max="2325" width="8.85546875" style="1" customWidth="1"/>
    <col min="2326" max="2326" width="5.85546875" style="1" customWidth="1"/>
    <col min="2327" max="2327" width="8.140625" style="1" customWidth="1"/>
    <col min="2328" max="2328" width="48" style="1" customWidth="1"/>
    <col min="2329" max="2329" width="22.5703125" style="1" customWidth="1"/>
    <col min="2330" max="2330" width="14.7109375" style="1" customWidth="1"/>
    <col min="2331" max="2331" width="12.42578125" style="1" customWidth="1"/>
    <col min="2332" max="2332" width="23.7109375" style="1" customWidth="1"/>
    <col min="2333" max="2334" width="15.5703125" style="1" customWidth="1"/>
    <col min="2335" max="2581" width="8.85546875" style="1" customWidth="1"/>
    <col min="2582" max="2582" width="5.85546875" style="1" customWidth="1"/>
    <col min="2583" max="2583" width="8.140625" style="1" customWidth="1"/>
    <col min="2584" max="2584" width="48" style="1" customWidth="1"/>
    <col min="2585" max="2585" width="22.5703125" style="1" customWidth="1"/>
    <col min="2586" max="2586" width="14.7109375" style="1" customWidth="1"/>
    <col min="2587" max="2587" width="12.42578125" style="1" customWidth="1"/>
    <col min="2588" max="2588" width="23.7109375" style="1" customWidth="1"/>
    <col min="2589" max="2590" width="15.5703125" style="1" customWidth="1"/>
    <col min="2591" max="2837" width="8.85546875" style="1" customWidth="1"/>
    <col min="2838" max="2838" width="5.85546875" style="1" customWidth="1"/>
    <col min="2839" max="2839" width="8.140625" style="1" customWidth="1"/>
    <col min="2840" max="2840" width="48" style="1" customWidth="1"/>
    <col min="2841" max="2841" width="22.5703125" style="1" customWidth="1"/>
    <col min="2842" max="2842" width="14.7109375" style="1" customWidth="1"/>
    <col min="2843" max="2843" width="12.42578125" style="1" customWidth="1"/>
    <col min="2844" max="2844" width="23.7109375" style="1" customWidth="1"/>
    <col min="2845" max="2846" width="15.5703125" style="1" customWidth="1"/>
    <col min="2847" max="3093" width="8.85546875" style="1" customWidth="1"/>
    <col min="3094" max="3094" width="5.85546875" style="1" customWidth="1"/>
    <col min="3095" max="3095" width="8.140625" style="1" customWidth="1"/>
    <col min="3096" max="3096" width="48" style="1" customWidth="1"/>
    <col min="3097" max="3097" width="22.5703125" style="1" customWidth="1"/>
    <col min="3098" max="3098" width="14.7109375" style="1" customWidth="1"/>
    <col min="3099" max="3099" width="12.42578125" style="1" customWidth="1"/>
    <col min="3100" max="3100" width="23.7109375" style="1" customWidth="1"/>
    <col min="3101" max="3102" width="15.5703125" style="1" customWidth="1"/>
    <col min="3103" max="3349" width="8.85546875" style="1" customWidth="1"/>
    <col min="3350" max="3350" width="5.85546875" style="1" customWidth="1"/>
    <col min="3351" max="3351" width="8.140625" style="1" customWidth="1"/>
    <col min="3352" max="3352" width="48" style="1" customWidth="1"/>
    <col min="3353" max="3353" width="22.5703125" style="1" customWidth="1"/>
    <col min="3354" max="3354" width="14.7109375" style="1" customWidth="1"/>
    <col min="3355" max="3355" width="12.42578125" style="1" customWidth="1"/>
    <col min="3356" max="3356" width="23.7109375" style="1" customWidth="1"/>
    <col min="3357" max="3358" width="15.5703125" style="1" customWidth="1"/>
    <col min="3359" max="3605" width="8.85546875" style="1" customWidth="1"/>
    <col min="3606" max="3606" width="5.85546875" style="1" customWidth="1"/>
    <col min="3607" max="3607" width="8.140625" style="1" customWidth="1"/>
    <col min="3608" max="3608" width="48" style="1" customWidth="1"/>
    <col min="3609" max="3609" width="22.5703125" style="1" customWidth="1"/>
    <col min="3610" max="3610" width="14.7109375" style="1" customWidth="1"/>
    <col min="3611" max="3611" width="12.42578125" style="1" customWidth="1"/>
    <col min="3612" max="3612" width="23.7109375" style="1" customWidth="1"/>
    <col min="3613" max="3614" width="15.5703125" style="1" customWidth="1"/>
    <col min="3615" max="3861" width="8.85546875" style="1" customWidth="1"/>
    <col min="3862" max="3862" width="5.85546875" style="1" customWidth="1"/>
    <col min="3863" max="3863" width="8.140625" style="1" customWidth="1"/>
    <col min="3864" max="3864" width="48" style="1" customWidth="1"/>
    <col min="3865" max="3865" width="22.5703125" style="1" customWidth="1"/>
    <col min="3866" max="3866" width="14.7109375" style="1" customWidth="1"/>
    <col min="3867" max="3867" width="12.42578125" style="1" customWidth="1"/>
    <col min="3868" max="3868" width="23.7109375" style="1" customWidth="1"/>
    <col min="3869" max="3870" width="15.5703125" style="1" customWidth="1"/>
    <col min="3871" max="4117" width="8.85546875" style="1" customWidth="1"/>
    <col min="4118" max="4118" width="5.85546875" style="1" customWidth="1"/>
    <col min="4119" max="4119" width="8.140625" style="1" customWidth="1"/>
    <col min="4120" max="4120" width="48" style="1" customWidth="1"/>
    <col min="4121" max="4121" width="22.5703125" style="1" customWidth="1"/>
    <col min="4122" max="4122" width="14.7109375" style="1" customWidth="1"/>
    <col min="4123" max="4123" width="12.42578125" style="1" customWidth="1"/>
    <col min="4124" max="4124" width="23.7109375" style="1" customWidth="1"/>
    <col min="4125" max="4126" width="15.5703125" style="1" customWidth="1"/>
    <col min="4127" max="4373" width="8.85546875" style="1" customWidth="1"/>
    <col min="4374" max="4374" width="5.85546875" style="1" customWidth="1"/>
    <col min="4375" max="4375" width="8.140625" style="1" customWidth="1"/>
    <col min="4376" max="4376" width="48" style="1" customWidth="1"/>
    <col min="4377" max="4377" width="22.5703125" style="1" customWidth="1"/>
    <col min="4378" max="4378" width="14.7109375" style="1" customWidth="1"/>
    <col min="4379" max="4379" width="12.42578125" style="1" customWidth="1"/>
    <col min="4380" max="4380" width="23.7109375" style="1" customWidth="1"/>
    <col min="4381" max="4382" width="15.5703125" style="1" customWidth="1"/>
    <col min="4383" max="4629" width="8.85546875" style="1" customWidth="1"/>
    <col min="4630" max="4630" width="5.85546875" style="1" customWidth="1"/>
    <col min="4631" max="4631" width="8.140625" style="1" customWidth="1"/>
    <col min="4632" max="4632" width="48" style="1" customWidth="1"/>
    <col min="4633" max="4633" width="22.5703125" style="1" customWidth="1"/>
    <col min="4634" max="4634" width="14.7109375" style="1" customWidth="1"/>
    <col min="4635" max="4635" width="12.42578125" style="1" customWidth="1"/>
    <col min="4636" max="4636" width="23.7109375" style="1" customWidth="1"/>
    <col min="4637" max="4638" width="15.5703125" style="1" customWidth="1"/>
    <col min="4639" max="4885" width="8.85546875" style="1" customWidth="1"/>
    <col min="4886" max="4886" width="5.85546875" style="1" customWidth="1"/>
    <col min="4887" max="4887" width="8.140625" style="1" customWidth="1"/>
    <col min="4888" max="4888" width="48" style="1" customWidth="1"/>
    <col min="4889" max="4889" width="22.5703125" style="1" customWidth="1"/>
    <col min="4890" max="4890" width="14.7109375" style="1" customWidth="1"/>
    <col min="4891" max="4891" width="12.42578125" style="1" customWidth="1"/>
    <col min="4892" max="4892" width="23.7109375" style="1" customWidth="1"/>
    <col min="4893" max="4894" width="15.5703125" style="1" customWidth="1"/>
    <col min="4895" max="5141" width="8.85546875" style="1" customWidth="1"/>
    <col min="5142" max="5142" width="5.85546875" style="1" customWidth="1"/>
    <col min="5143" max="5143" width="8.140625" style="1" customWidth="1"/>
    <col min="5144" max="5144" width="48" style="1" customWidth="1"/>
    <col min="5145" max="5145" width="22.5703125" style="1" customWidth="1"/>
    <col min="5146" max="5146" width="14.7109375" style="1" customWidth="1"/>
    <col min="5147" max="5147" width="12.42578125" style="1" customWidth="1"/>
    <col min="5148" max="5148" width="23.7109375" style="1" customWidth="1"/>
    <col min="5149" max="5150" width="15.5703125" style="1" customWidth="1"/>
    <col min="5151" max="5396" width="8.85546875" style="1" customWidth="1"/>
    <col min="5397" max="16384" width="8.85546875" style="1"/>
  </cols>
  <sheetData>
    <row r="1" spans="1:10" s="4" customFormat="1" x14ac:dyDescent="0.25">
      <c r="C1" s="3"/>
      <c r="D1" s="3"/>
      <c r="I1" s="8"/>
      <c r="J1" s="8"/>
    </row>
    <row r="2" spans="1:10" s="77" customFormat="1" ht="55.5" customHeight="1" x14ac:dyDescent="0.25">
      <c r="B2" s="82" t="s">
        <v>43</v>
      </c>
      <c r="C2" s="83"/>
    </row>
    <row r="3" spans="1:10" s="70" customFormat="1" ht="18.75" x14ac:dyDescent="0.3">
      <c r="A3" s="76"/>
      <c r="B3" s="75"/>
      <c r="C3" s="74"/>
    </row>
    <row r="4" spans="1:10" s="70" customFormat="1" ht="45.75" customHeight="1" x14ac:dyDescent="0.25">
      <c r="A4" s="73">
        <v>1</v>
      </c>
      <c r="B4" s="72" t="s">
        <v>42</v>
      </c>
      <c r="C4" s="71">
        <v>132173.20000000001</v>
      </c>
    </row>
    <row r="5" spans="1:10" s="42" customFormat="1" ht="55.15" customHeight="1" x14ac:dyDescent="0.25">
      <c r="A5" s="69">
        <v>2</v>
      </c>
      <c r="B5" s="61" t="s">
        <v>41</v>
      </c>
      <c r="C5" s="68">
        <v>1308105.1200000001</v>
      </c>
      <c r="D5" s="67"/>
      <c r="I5" s="43"/>
      <c r="J5" s="43"/>
    </row>
    <row r="6" spans="1:10" s="42" customFormat="1" ht="55.15" customHeight="1" x14ac:dyDescent="0.25">
      <c r="A6" s="69">
        <v>3</v>
      </c>
      <c r="B6" s="61" t="s">
        <v>40</v>
      </c>
      <c r="C6" s="68">
        <f>1335*2+1085+700*4+359.26+300*4</f>
        <v>8114.26</v>
      </c>
      <c r="D6" s="67"/>
      <c r="I6" s="43"/>
      <c r="J6" s="43"/>
    </row>
    <row r="7" spans="1:10" s="42" customFormat="1" ht="55.15" customHeight="1" x14ac:dyDescent="0.25">
      <c r="A7" s="69">
        <v>4</v>
      </c>
      <c r="B7" s="61" t="s">
        <v>39</v>
      </c>
      <c r="C7" s="68">
        <f>7205+900</f>
        <v>8105</v>
      </c>
      <c r="D7" s="67"/>
      <c r="I7" s="43"/>
      <c r="J7" s="43"/>
    </row>
    <row r="8" spans="1:10" s="4" customFormat="1" ht="42" customHeight="1" x14ac:dyDescent="0.25">
      <c r="A8" s="62">
        <v>5</v>
      </c>
      <c r="B8" s="61" t="s">
        <v>38</v>
      </c>
      <c r="C8" s="66">
        <v>1273159.8600000001</v>
      </c>
      <c r="D8" s="65"/>
      <c r="F8" s="64"/>
      <c r="G8" s="64"/>
      <c r="I8" s="8"/>
      <c r="J8" s="8"/>
    </row>
    <row r="9" spans="1:10" s="4" customFormat="1" ht="49.9" customHeight="1" x14ac:dyDescent="0.25">
      <c r="A9" s="62">
        <v>6</v>
      </c>
      <c r="B9" s="61" t="s">
        <v>37</v>
      </c>
      <c r="C9" s="63">
        <f>C4+C5-C8</f>
        <v>167118.45999999996</v>
      </c>
      <c r="D9" s="59"/>
      <c r="F9" s="58"/>
      <c r="G9" s="58"/>
      <c r="H9" s="58"/>
      <c r="I9" s="8"/>
      <c r="J9" s="8"/>
    </row>
    <row r="10" spans="1:10" s="4" customFormat="1" ht="49.9" customHeight="1" x14ac:dyDescent="0.25">
      <c r="A10" s="62">
        <v>7</v>
      </c>
      <c r="B10" s="61" t="s">
        <v>36</v>
      </c>
      <c r="C10" s="60" t="s">
        <v>35</v>
      </c>
      <c r="D10" s="59"/>
      <c r="F10" s="58"/>
      <c r="G10" s="58"/>
      <c r="H10" s="58"/>
      <c r="I10" s="8"/>
      <c r="J10" s="8"/>
    </row>
    <row r="11" spans="1:10" ht="53.45" customHeight="1" x14ac:dyDescent="0.25">
      <c r="A11" s="57" t="s">
        <v>12</v>
      </c>
      <c r="B11" s="57" t="s">
        <v>11</v>
      </c>
      <c r="C11" s="40" t="s">
        <v>10</v>
      </c>
      <c r="D11" s="34" t="s">
        <v>9</v>
      </c>
      <c r="E11" s="56" t="s">
        <v>8</v>
      </c>
      <c r="F11" s="48" t="s">
        <v>34</v>
      </c>
      <c r="G11" s="48"/>
      <c r="H11" s="56"/>
      <c r="I11" s="55"/>
      <c r="J11" s="55"/>
    </row>
    <row r="12" spans="1:10" ht="31.5" x14ac:dyDescent="0.25">
      <c r="A12" s="48">
        <v>1</v>
      </c>
      <c r="B12" s="52" t="s">
        <v>33</v>
      </c>
      <c r="C12" s="34">
        <f>[1]янв!G8+[1]фев!G8+[1]мар!G8+[1]апр!G8+[1]май!G8+[1]июн!G8+[1]июл!G8+[1]авг!G8+[1]сен!G8+[1]окт!G8+[1]ноя!G8+[1]дек!G8</f>
        <v>20288.671999999999</v>
      </c>
      <c r="D12" s="34">
        <v>14535.167999999998</v>
      </c>
      <c r="E12" s="46">
        <v>0.32</v>
      </c>
      <c r="F12" s="49"/>
      <c r="G12" s="49"/>
      <c r="H12" s="46"/>
    </row>
    <row r="13" spans="1:10" x14ac:dyDescent="0.25">
      <c r="A13" s="48">
        <f t="shared" ref="A13:A31" si="0">A12+1</f>
        <v>2</v>
      </c>
      <c r="B13" s="52" t="s">
        <v>32</v>
      </c>
      <c r="C13" s="34">
        <f>[1]янв!G9+[1]фев!G9+[1]мар!G9+[1]апр!G9+[1]май!G9+[1]июн!G9+[1]июл!G9+[1]авг!G9+[1]сен!G9+[1]окт!G9+[1]ноя!G9+[1]дек!G9</f>
        <v>4958.6120000000001</v>
      </c>
      <c r="D13" s="34">
        <v>3633.7919999999995</v>
      </c>
      <c r="E13" s="46">
        <v>0.08</v>
      </c>
      <c r="F13" s="49"/>
      <c r="G13" s="49"/>
      <c r="H13" s="46"/>
    </row>
    <row r="14" spans="1:10" x14ac:dyDescent="0.25">
      <c r="A14" s="48">
        <f t="shared" si="0"/>
        <v>3</v>
      </c>
      <c r="B14" s="52" t="s">
        <v>31</v>
      </c>
      <c r="C14" s="34">
        <f>[1]янв!G10+[1]фев!G10+[1]мар!G10+[1]апр!G10+[1]май!G10+[1]июн!G10+[1]июл!G10+[1]авг!G10+[1]сен!G10+[1]окт!G10+[1]ноя!G10+[1]дек!G10</f>
        <v>9917.2240000000002</v>
      </c>
      <c r="D14" s="34">
        <v>6813.36</v>
      </c>
      <c r="E14" s="46">
        <v>0.15</v>
      </c>
      <c r="F14" s="49"/>
      <c r="G14" s="49"/>
      <c r="H14" s="46"/>
    </row>
    <row r="15" spans="1:10" ht="30" customHeight="1" x14ac:dyDescent="0.25">
      <c r="A15" s="48">
        <f t="shared" si="0"/>
        <v>4</v>
      </c>
      <c r="B15" s="52" t="s">
        <v>30</v>
      </c>
      <c r="C15" s="34">
        <f>[1]янв!G11+[1]фев!G11+[1]мар!G11+[1]апр!G11+[1]май!G11+[1]июн!G11+[1]июл!G11+[1]авг!G11+[1]сен!G11+[1]окт!G11+[1]ноя!G11+[1]дек!G11</f>
        <v>4504.3880000000008</v>
      </c>
      <c r="D15" s="34">
        <v>3179.5680000000002</v>
      </c>
      <c r="E15" s="46">
        <v>7.0000000000000007E-2</v>
      </c>
      <c r="F15" s="49"/>
      <c r="G15" s="49"/>
      <c r="H15" s="46"/>
    </row>
    <row r="16" spans="1:10" x14ac:dyDescent="0.25">
      <c r="A16" s="48">
        <f t="shared" si="0"/>
        <v>5</v>
      </c>
      <c r="B16" s="52" t="s">
        <v>29</v>
      </c>
      <c r="C16" s="34">
        <f>[1]янв!G12+[1]фев!G12+[1]мар!G12+[1]апр!G12+[1]май!G12+[1]июн!G12+[1]июл!G12+[1]авг!G12+[1]сен!G12+[1]окт!G12+[1]ноя!G12+[1]дек!G12</f>
        <v>2271.12</v>
      </c>
      <c r="D16" s="34">
        <v>1816.8959999999997</v>
      </c>
      <c r="E16" s="46">
        <v>0.04</v>
      </c>
      <c r="F16" s="49"/>
      <c r="G16" s="49"/>
      <c r="H16" s="46"/>
    </row>
    <row r="17" spans="1:10" ht="31.5" x14ac:dyDescent="0.25">
      <c r="A17" s="48">
        <f t="shared" si="0"/>
        <v>6</v>
      </c>
      <c r="B17" s="52" t="s">
        <v>28</v>
      </c>
      <c r="C17" s="34">
        <f>[1]янв!G13+[1]фев!G13+[1]мар!G13+[1]апр!G13+[1]май!G13+[1]июн!G13+[1]июл!G13+[1]авг!G13+[1]сен!G13+[1]окт!G13+[1]ноя!G13+[1]дек!G13</f>
        <v>12188.344000000003</v>
      </c>
      <c r="D17" s="34">
        <v>8630.2559999999994</v>
      </c>
      <c r="E17" s="46">
        <v>0.19</v>
      </c>
      <c r="F17" s="49"/>
      <c r="G17" s="49"/>
      <c r="H17" s="46"/>
    </row>
    <row r="18" spans="1:10" x14ac:dyDescent="0.25">
      <c r="A18" s="48">
        <f t="shared" si="0"/>
        <v>7</v>
      </c>
      <c r="B18" s="52" t="s">
        <v>27</v>
      </c>
      <c r="C18" s="34">
        <f>[1]янв!G14+[1]фев!G14+[1]мар!G14+[1]апр!G14+[1]май!G14+[1]июн!G14+[1]июл!G14+[1]авг!G14+[1]сен!G14+[1]окт!G14+[1]ноя!G14+[1]дек!G14</f>
        <v>11279.895999999999</v>
      </c>
      <c r="D18" s="34">
        <v>7721.8080000000009</v>
      </c>
      <c r="E18" s="46">
        <v>0.17</v>
      </c>
      <c r="F18" s="49"/>
      <c r="G18" s="49"/>
      <c r="H18" s="46"/>
    </row>
    <row r="19" spans="1:10" x14ac:dyDescent="0.25">
      <c r="A19" s="48">
        <f t="shared" si="0"/>
        <v>8</v>
      </c>
      <c r="B19" s="54" t="s">
        <v>26</v>
      </c>
      <c r="C19" s="34">
        <f>[1]янв!G15+[1]фев!G15+[1]мар!G15+[1]апр!G15+[1]май!G15+[1]июн!G15+[1]июл!G15+[1]авг!G15+[1]сен!G15+[1]окт!G15+[1]ноя!G15+[1]дек!G15</f>
        <v>11734.119999999999</v>
      </c>
      <c r="D19" s="34">
        <v>8176.0319999999992</v>
      </c>
      <c r="E19" s="46">
        <v>0.18</v>
      </c>
      <c r="F19" s="49"/>
      <c r="G19" s="49"/>
      <c r="H19" s="46"/>
    </row>
    <row r="20" spans="1:10" ht="33" customHeight="1" x14ac:dyDescent="0.25">
      <c r="A20" s="48">
        <f t="shared" si="0"/>
        <v>9</v>
      </c>
      <c r="B20" s="52" t="s">
        <v>25</v>
      </c>
      <c r="C20" s="34">
        <f>[1]янв!G16+[1]фев!G16+[1]мар!G16+[1]апр!G16+[1]май!G16+[1]июн!G16+[1]июл!G16+[1]авг!G16+[1]сен!G16+[1]окт!G16+[1]ноя!G16+[1]дек!G16</f>
        <v>32022.79199999999</v>
      </c>
      <c r="D20" s="34">
        <v>22711.199999999997</v>
      </c>
      <c r="E20" s="46">
        <v>0.49999999999999994</v>
      </c>
      <c r="F20" s="49"/>
      <c r="G20" s="49"/>
      <c r="H20" s="46"/>
    </row>
    <row r="21" spans="1:10" ht="33" customHeight="1" x14ac:dyDescent="0.25">
      <c r="A21" s="48">
        <f t="shared" si="0"/>
        <v>10</v>
      </c>
      <c r="B21" s="52" t="s">
        <v>24</v>
      </c>
      <c r="C21" s="34">
        <f>[1]янв!G17+[1]фев!G17+[1]мар!G17+[1]апр!G17+[1]май!G17+[1]июн!G17+[1]июл!G17+[1]авг!G17+[1]сен!G17+[1]окт!G17+[1]ноя!G17+[1]дек!G17</f>
        <v>27064.179999999993</v>
      </c>
      <c r="D21" s="34">
        <v>19077.407999999999</v>
      </c>
      <c r="E21" s="46">
        <v>0.42</v>
      </c>
      <c r="F21" s="49"/>
      <c r="G21" s="49"/>
      <c r="H21" s="46"/>
    </row>
    <row r="22" spans="1:10" ht="41.25" customHeight="1" x14ac:dyDescent="0.25">
      <c r="A22" s="48">
        <f t="shared" si="0"/>
        <v>11</v>
      </c>
      <c r="B22" s="52" t="s">
        <v>23</v>
      </c>
      <c r="C22" s="34">
        <f>[1]янв!G18+[1]фев!G18+[1]мар!G18+[1]апр!G18+[1]май!G18+[1]июн!G18+[1]июл!G18+[1]авг!G18+[1]сен!G18+[1]окт!G18+[1]ноя!G18+[1]дек!G18</f>
        <v>3141.7159999999994</v>
      </c>
      <c r="D22" s="34">
        <v>2271.12</v>
      </c>
      <c r="E22" s="46">
        <v>0.05</v>
      </c>
      <c r="F22" s="49"/>
      <c r="G22" s="49"/>
      <c r="H22" s="46"/>
    </row>
    <row r="23" spans="1:10" ht="37.5" customHeight="1" x14ac:dyDescent="0.25">
      <c r="A23" s="48">
        <f t="shared" si="0"/>
        <v>12</v>
      </c>
      <c r="B23" s="52" t="s">
        <v>22</v>
      </c>
      <c r="C23" s="34">
        <f>[1]янв!G19+[1]фев!G19+[1]мар!G19+[1]апр!G19+[1]май!G19+[1]июн!G19+[1]июл!G19+[1]авг!G19+[1]сен!G19+[1]окт!G19+[1]ноя!G19+[1]дек!G19</f>
        <v>4958.6120000000001</v>
      </c>
      <c r="D23" s="34">
        <v>3482.384</v>
      </c>
      <c r="E23" s="46">
        <v>7.6666666666666675E-2</v>
      </c>
      <c r="F23" s="49"/>
      <c r="G23" s="49"/>
      <c r="H23" s="46"/>
    </row>
    <row r="24" spans="1:10" ht="16.5" x14ac:dyDescent="0.25">
      <c r="A24" s="48">
        <f t="shared" si="0"/>
        <v>13</v>
      </c>
      <c r="B24" s="53" t="s">
        <v>21</v>
      </c>
      <c r="C24" s="34">
        <f>[1]янв!G20+[1]фев!G20+[1]мар!G20+[1]апр!G20+[1]май!G20+[1]июн!G20+[1]июл!G20+[1]авг!G20+[1]сен!G20+[1]окт!G20+[1]ноя!G20+[1]дек!G20</f>
        <v>16238.508</v>
      </c>
      <c r="D24" s="34">
        <v>11355.599999999999</v>
      </c>
      <c r="E24" s="46">
        <v>0.24999999999999997</v>
      </c>
      <c r="F24" s="49"/>
      <c r="G24" s="49"/>
      <c r="H24" s="46"/>
    </row>
    <row r="25" spans="1:10" x14ac:dyDescent="0.25">
      <c r="A25" s="48">
        <f t="shared" si="0"/>
        <v>14</v>
      </c>
      <c r="B25" s="52" t="s">
        <v>20</v>
      </c>
      <c r="C25" s="34">
        <f>[1]янв!G21+[1]фев!G21+[1]мар!G21+[1]апр!G21+[1]май!G21+[1]июн!G21+[1]июл!G21+[1]авг!G21+[1]сен!G21+[1]окт!G21+[1]ноя!G21+[1]дек!G21</f>
        <v>120899.28799999997</v>
      </c>
      <c r="D25" s="34">
        <v>69766.274399999995</v>
      </c>
      <c r="E25" s="46">
        <v>1.535944256578252</v>
      </c>
      <c r="F25" s="49">
        <v>585.70000000000005</v>
      </c>
      <c r="G25" s="49">
        <v>65817.239999999991</v>
      </c>
      <c r="H25" s="46">
        <v>69766.274399999995</v>
      </c>
    </row>
    <row r="26" spans="1:10" ht="31.5" x14ac:dyDescent="0.25">
      <c r="A26" s="48">
        <f t="shared" si="0"/>
        <v>15</v>
      </c>
      <c r="B26" s="52" t="s">
        <v>19</v>
      </c>
      <c r="C26" s="34">
        <f>[1]янв!G22+[1]фев!G22+[1]мар!G22+[1]апр!G22+[1]май!G22+[1]июн!G22+[1]июл!G22+[1]авг!G22+[1]сен!G22+[1]окт!G22+[1]ноя!G22+[1]дек!G22</f>
        <v>216967.66400000002</v>
      </c>
      <c r="D26" s="34">
        <v>94390.92240000001</v>
      </c>
      <c r="E26" s="46">
        <v>2.0780699038359933</v>
      </c>
      <c r="F26" s="49">
        <v>1030.8</v>
      </c>
      <c r="G26" s="49">
        <v>89048.040000000008</v>
      </c>
      <c r="H26" s="46">
        <v>94390.92240000001</v>
      </c>
    </row>
    <row r="27" spans="1:10" x14ac:dyDescent="0.25">
      <c r="A27" s="48">
        <f t="shared" si="0"/>
        <v>16</v>
      </c>
      <c r="B27" s="51" t="s">
        <v>18</v>
      </c>
      <c r="C27" s="34">
        <f>[1]янв!G23+[1]фев!G23+[1]мар!G23+[1]апр!G23+[1]май!G23+[1]июн!G23+[1]июл!G23+[1]авг!G23+[1]сен!G23+[1]окт!G23+[1]ноя!G23+[1]дек!G23</f>
        <v>154883.94</v>
      </c>
      <c r="D27" s="34">
        <v>181904.40000000002</v>
      </c>
      <c r="E27" s="46" t="e">
        <v>#DIV/0!</v>
      </c>
      <c r="F27" s="49"/>
      <c r="G27" s="49"/>
      <c r="H27" s="46"/>
    </row>
    <row r="28" spans="1:10" x14ac:dyDescent="0.25">
      <c r="A28" s="48">
        <f t="shared" si="0"/>
        <v>17</v>
      </c>
      <c r="B28" s="51" t="s">
        <v>17</v>
      </c>
      <c r="C28" s="34">
        <f>[1]янв!G24+[1]фев!G24+[1]мар!G24+[1]апр!G24+[1]май!G24+[1]июн!G24+[1]июл!G24+[1]авг!G24+[1]сен!G24+[1]окт!G24+[1]ноя!G24+[1]дек!G24</f>
        <v>107348.27199999998</v>
      </c>
      <c r="D28" s="34">
        <v>71767.391999999993</v>
      </c>
      <c r="E28" s="46">
        <v>1.5799999999999998</v>
      </c>
      <c r="F28" s="49"/>
      <c r="G28" s="49"/>
      <c r="H28" s="46"/>
    </row>
    <row r="29" spans="1:10" x14ac:dyDescent="0.25">
      <c r="A29" s="48">
        <f t="shared" si="0"/>
        <v>18</v>
      </c>
      <c r="B29" s="51" t="s">
        <v>16</v>
      </c>
      <c r="C29" s="34">
        <f>[1]янв!G25+[1]фев!G25+[1]мар!G25+[1]апр!G25+[1]май!G25+[1]июн!G25+[1]июл!G25+[1]авг!G25+[1]сен!G25+[1]окт!G25+[1]ноя!G25+[1]дек!G25</f>
        <v>14875.835999999999</v>
      </c>
      <c r="D29" s="34">
        <v>5904.9119999999994</v>
      </c>
      <c r="E29" s="46">
        <v>0.13</v>
      </c>
      <c r="F29" s="49"/>
      <c r="G29" s="49"/>
      <c r="H29" s="46"/>
    </row>
    <row r="30" spans="1:10" ht="31.5" customHeight="1" x14ac:dyDescent="0.25">
      <c r="A30" s="48">
        <f t="shared" si="0"/>
        <v>19</v>
      </c>
      <c r="B30" s="50" t="s">
        <v>15</v>
      </c>
      <c r="C30" s="34">
        <f>[1]янв!G26+[1]фев!G26+[1]мар!G26+[1]апр!G26+[1]май!G26+[1]июн!G26+[1]июл!G26+[1]авг!G26+[1]сен!G26+[1]окт!G26+[1]ноя!G26+[1]дек!G26</f>
        <v>85242.703999999998</v>
      </c>
      <c r="D30" s="34">
        <v>55869.551999999996</v>
      </c>
      <c r="E30" s="46">
        <v>1.23</v>
      </c>
      <c r="F30" s="49"/>
      <c r="G30" s="49"/>
      <c r="H30" s="46"/>
    </row>
    <row r="31" spans="1:10" s="29" customFormat="1" ht="31.5" x14ac:dyDescent="0.25">
      <c r="A31" s="48">
        <f t="shared" si="0"/>
        <v>20</v>
      </c>
      <c r="B31" s="47" t="s">
        <v>14</v>
      </c>
      <c r="C31" s="34">
        <f>[1]янв!G27+[1]фев!G27+[1]мар!G27+[1]апр!G27+[1]май!G27+[1]июн!G27+[1]июл!G27+[1]авг!G27+[1]сен!G27+[1]окт!G27+[1]ноя!G27+[1]дек!G27</f>
        <v>123484.74800000001</v>
      </c>
      <c r="D31" s="34">
        <v>107196.86399999997</v>
      </c>
      <c r="E31" s="46">
        <v>2.36</v>
      </c>
      <c r="F31" s="33"/>
      <c r="G31" s="33"/>
      <c r="H31" s="37"/>
      <c r="I31" s="30"/>
      <c r="J31" s="30"/>
    </row>
    <row r="32" spans="1:10" s="19" customFormat="1" x14ac:dyDescent="0.25">
      <c r="A32" s="79" t="s">
        <v>3</v>
      </c>
      <c r="B32" s="80"/>
      <c r="C32" s="34">
        <f>SUM(C12:C31)</f>
        <v>984270.63599999994</v>
      </c>
      <c r="D32" s="22">
        <v>790595.48479999998</v>
      </c>
      <c r="E32" s="45">
        <v>21.08</v>
      </c>
      <c r="F32" s="45"/>
      <c r="G32" s="45"/>
      <c r="H32" s="45"/>
      <c r="I32" s="20"/>
      <c r="J32" s="20"/>
    </row>
    <row r="33" spans="1:15" s="42" customFormat="1" x14ac:dyDescent="0.25">
      <c r="A33" s="44" t="s">
        <v>13</v>
      </c>
      <c r="B33" s="44"/>
      <c r="C33" s="34"/>
      <c r="D33" s="44"/>
      <c r="I33" s="43"/>
      <c r="J33" s="43"/>
    </row>
    <row r="34" spans="1:15" s="29" customFormat="1" ht="56.25" customHeight="1" x14ac:dyDescent="0.25">
      <c r="A34" s="41" t="s">
        <v>12</v>
      </c>
      <c r="B34" s="41" t="s">
        <v>11</v>
      </c>
      <c r="C34" s="40" t="s">
        <v>10</v>
      </c>
      <c r="D34" s="33" t="s">
        <v>9</v>
      </c>
      <c r="E34" s="39" t="s">
        <v>8</v>
      </c>
      <c r="F34" s="32"/>
      <c r="G34" s="32"/>
      <c r="H34" s="31"/>
      <c r="I34" s="30"/>
      <c r="J34" s="30"/>
    </row>
    <row r="35" spans="1:15" s="29" customFormat="1" ht="28.15" customHeight="1" x14ac:dyDescent="0.25">
      <c r="A35" s="32">
        <v>1</v>
      </c>
      <c r="B35" s="38" t="s">
        <v>7</v>
      </c>
      <c r="C35" s="34">
        <f>[1]янв!G31+[1]фев!G31+[1]мар!G31+[1]апр!G31+[1]май!G31+[1]июн!G31+[1]июл!G31+[1]авг!G31+[1]сен!G31+[1]окт!G31+[1]ноя!G31+[1]дек!G31</f>
        <v>381957.47</v>
      </c>
      <c r="D35" s="33">
        <v>126274.27199999997</v>
      </c>
      <c r="E35" s="31">
        <v>2.78</v>
      </c>
      <c r="F35" s="32"/>
      <c r="G35" s="32"/>
      <c r="H35" s="31"/>
      <c r="I35" s="30"/>
      <c r="J35" s="30"/>
    </row>
    <row r="36" spans="1:15" s="29" customFormat="1" ht="34.5" customHeight="1" x14ac:dyDescent="0.25">
      <c r="A36" s="36">
        <v>2</v>
      </c>
      <c r="B36" s="35" t="s">
        <v>6</v>
      </c>
      <c r="C36" s="34">
        <f>[1]янв!G32+[1]фев!G32+[1]мар!G32+[1]апр!G32+[1]май!G32+[1]июн!G32+[1]июл!G32+[1]авг!G32</f>
        <v>31799.599999999999</v>
      </c>
      <c r="D36" s="33"/>
      <c r="E36" s="37"/>
      <c r="F36" s="33"/>
      <c r="G36" s="33"/>
      <c r="H36" s="37"/>
      <c r="I36" s="30"/>
      <c r="J36" s="30"/>
    </row>
    <row r="37" spans="1:15" s="29" customFormat="1" ht="28.15" customHeight="1" x14ac:dyDescent="0.25">
      <c r="A37" s="36">
        <v>3</v>
      </c>
      <c r="B37" s="35" t="s">
        <v>5</v>
      </c>
      <c r="C37" s="34">
        <f>[1]янв!G33+[1]фев!G33+[1]мар!G33+[1]апр!G33+[1]май!G33+[1]июн!G33+[1]июл!G33+[1]авг!G33</f>
        <v>23020.199999999993</v>
      </c>
      <c r="D37" s="33">
        <v>126274.27199999997</v>
      </c>
      <c r="E37" s="31">
        <v>2.78</v>
      </c>
      <c r="F37" s="32"/>
      <c r="G37" s="32"/>
      <c r="H37" s="31"/>
      <c r="I37" s="30"/>
      <c r="J37" s="30"/>
      <c r="K37" s="29" t="s">
        <v>4</v>
      </c>
    </row>
    <row r="38" spans="1:15" s="24" customFormat="1" x14ac:dyDescent="0.25">
      <c r="A38" s="81" t="s">
        <v>3</v>
      </c>
      <c r="B38" s="81"/>
      <c r="C38" s="28">
        <f>SUM(C35:C37)</f>
        <v>436777.26999999996</v>
      </c>
      <c r="D38" s="27">
        <v>166930.27199999997</v>
      </c>
      <c r="E38" s="26"/>
      <c r="F38" s="26"/>
      <c r="G38" s="26"/>
      <c r="H38" s="26"/>
      <c r="I38" s="25"/>
      <c r="J38" s="25"/>
    </row>
    <row r="39" spans="1:15" s="19" customFormat="1" x14ac:dyDescent="0.25">
      <c r="A39" s="78" t="s">
        <v>2</v>
      </c>
      <c r="B39" s="78"/>
      <c r="C39" s="23">
        <f>C32+C38</f>
        <v>1421047.906</v>
      </c>
      <c r="D39" s="22">
        <v>957525.75679999997</v>
      </c>
      <c r="E39" s="21"/>
      <c r="F39" s="21"/>
      <c r="G39" s="21"/>
      <c r="H39" s="21"/>
      <c r="I39" s="20"/>
      <c r="J39" s="20"/>
    </row>
    <row r="40" spans="1:15" s="4" customFormat="1" ht="18.75" x14ac:dyDescent="0.3">
      <c r="A40" s="18"/>
      <c r="B40" s="17" t="s">
        <v>1</v>
      </c>
      <c r="C40" s="16">
        <f>C5-C39+C6</f>
        <v>-104828.52599999985</v>
      </c>
      <c r="D40" s="3"/>
      <c r="I40" s="8"/>
      <c r="J40" s="8"/>
    </row>
    <row r="41" spans="1:15" s="9" customFormat="1" ht="27.75" customHeight="1" x14ac:dyDescent="0.3">
      <c r="A41" s="14"/>
      <c r="B41" s="15" t="s">
        <v>0</v>
      </c>
      <c r="C41" s="12"/>
      <c r="D41" s="11"/>
      <c r="I41" s="10"/>
      <c r="J41" s="10"/>
    </row>
    <row r="42" spans="1:15" s="9" customFormat="1" ht="24.75" customHeight="1" x14ac:dyDescent="0.3">
      <c r="A42" s="14"/>
      <c r="B42" s="13"/>
      <c r="C42" s="12"/>
      <c r="D42" s="11"/>
      <c r="I42" s="10"/>
      <c r="J42" s="10"/>
    </row>
    <row r="43" spans="1:15" s="9" customFormat="1" ht="31.5" customHeight="1" x14ac:dyDescent="0.3">
      <c r="A43" s="14"/>
      <c r="B43" s="13"/>
      <c r="C43" s="12"/>
      <c r="D43" s="11"/>
      <c r="I43" s="10"/>
      <c r="J43" s="10"/>
    </row>
    <row r="44" spans="1:15" s="9" customFormat="1" ht="34.5" customHeight="1" x14ac:dyDescent="0.3">
      <c r="A44" s="14"/>
      <c r="B44" s="13"/>
      <c r="C44" s="12"/>
      <c r="D44" s="11"/>
      <c r="I44" s="10"/>
      <c r="J44" s="10"/>
    </row>
    <row r="45" spans="1:15" s="9" customFormat="1" ht="38.25" customHeight="1" x14ac:dyDescent="0.3">
      <c r="A45" s="14"/>
      <c r="B45" s="13"/>
      <c r="C45" s="12"/>
      <c r="D45" s="11"/>
      <c r="I45" s="10"/>
      <c r="J45" s="10"/>
    </row>
    <row r="46" spans="1:15" s="4" customFormat="1" x14ac:dyDescent="0.25">
      <c r="C46" s="3"/>
      <c r="D46" s="3"/>
      <c r="I46" s="8"/>
      <c r="J46" s="8"/>
    </row>
    <row r="47" spans="1:15" s="4" customFormat="1" ht="18.75" x14ac:dyDescent="0.3">
      <c r="A47" s="5"/>
      <c r="B47" s="5"/>
      <c r="C47" s="7"/>
      <c r="D47" s="7"/>
      <c r="E47" s="5"/>
      <c r="F47" s="5"/>
      <c r="G47" s="5"/>
      <c r="H47" s="5"/>
      <c r="I47" s="6"/>
      <c r="J47" s="6"/>
      <c r="K47" s="5"/>
      <c r="L47" s="5"/>
      <c r="M47" s="5"/>
      <c r="N47" s="5"/>
      <c r="O47" s="5"/>
    </row>
    <row r="48" spans="1:15" s="4" customFormat="1" ht="18.75" x14ac:dyDescent="0.3">
      <c r="A48" s="5"/>
      <c r="B48" s="5"/>
      <c r="C48" s="7"/>
      <c r="D48" s="7"/>
      <c r="E48" s="5"/>
      <c r="F48" s="5"/>
      <c r="G48" s="5"/>
      <c r="H48" s="5"/>
      <c r="I48" s="6"/>
      <c r="J48" s="6"/>
      <c r="K48" s="5"/>
      <c r="L48" s="5"/>
      <c r="M48" s="5"/>
      <c r="N48" s="5"/>
      <c r="O48" s="5"/>
    </row>
    <row r="49" spans="1:15" s="4" customFormat="1" ht="18.75" x14ac:dyDescent="0.3">
      <c r="A49" s="5"/>
      <c r="B49" s="5"/>
      <c r="C49" s="7"/>
      <c r="D49" s="7"/>
      <c r="E49" s="5"/>
      <c r="F49" s="5"/>
      <c r="G49" s="5"/>
      <c r="H49" s="5"/>
      <c r="I49" s="6"/>
      <c r="J49" s="6"/>
      <c r="K49" s="5"/>
      <c r="L49" s="5"/>
      <c r="M49" s="5"/>
      <c r="N49" s="5"/>
      <c r="O49" s="5"/>
    </row>
    <row r="50" spans="1:15" s="4" customFormat="1" ht="18.75" x14ac:dyDescent="0.3">
      <c r="A50" s="5"/>
      <c r="B50" s="5"/>
      <c r="C50" s="7"/>
      <c r="D50" s="7"/>
      <c r="E50" s="5"/>
      <c r="F50" s="5"/>
      <c r="G50" s="5"/>
      <c r="H50" s="5"/>
      <c r="I50" s="6"/>
      <c r="J50" s="6"/>
      <c r="K50" s="5"/>
      <c r="L50" s="5"/>
      <c r="M50" s="5"/>
      <c r="N50" s="5"/>
      <c r="O50" s="5"/>
    </row>
    <row r="51" spans="1:15" s="4" customFormat="1" ht="18.75" x14ac:dyDescent="0.3">
      <c r="A51" s="5"/>
      <c r="B51" s="5"/>
      <c r="C51" s="7"/>
      <c r="D51" s="7"/>
      <c r="E51" s="5"/>
      <c r="F51" s="5"/>
      <c r="G51" s="5"/>
      <c r="H51" s="5"/>
      <c r="I51" s="6"/>
      <c r="J51" s="6"/>
      <c r="K51" s="5"/>
      <c r="L51" s="5"/>
      <c r="M51" s="5"/>
      <c r="N51" s="5"/>
      <c r="O51" s="5"/>
    </row>
    <row r="52" spans="1:15" s="4" customFormat="1" ht="18.75" x14ac:dyDescent="0.3">
      <c r="A52" s="5"/>
      <c r="B52" s="5"/>
      <c r="C52" s="7"/>
      <c r="D52" s="7"/>
      <c r="E52" s="5"/>
      <c r="F52" s="5"/>
      <c r="G52" s="5"/>
      <c r="H52" s="5"/>
      <c r="I52" s="6"/>
      <c r="J52" s="6"/>
      <c r="K52" s="5"/>
      <c r="L52" s="5"/>
      <c r="M52" s="5"/>
      <c r="N52" s="5"/>
      <c r="O52" s="5"/>
    </row>
    <row r="53" spans="1:15" s="4" customFormat="1" ht="18.75" x14ac:dyDescent="0.3">
      <c r="A53" s="5"/>
      <c r="B53" s="5"/>
      <c r="C53" s="7"/>
      <c r="D53" s="7"/>
      <c r="E53" s="5"/>
      <c r="F53" s="5"/>
      <c r="G53" s="5"/>
      <c r="H53" s="5"/>
      <c r="I53" s="6"/>
      <c r="J53" s="6"/>
      <c r="K53" s="5"/>
      <c r="L53" s="5"/>
      <c r="M53" s="5"/>
      <c r="N53" s="5"/>
      <c r="O53" s="5"/>
    </row>
    <row r="54" spans="1:15" s="4" customFormat="1" ht="18.75" x14ac:dyDescent="0.3">
      <c r="A54" s="5"/>
      <c r="B54" s="5"/>
      <c r="C54" s="7"/>
      <c r="D54" s="7"/>
      <c r="E54" s="5"/>
      <c r="F54" s="5"/>
      <c r="G54" s="5"/>
      <c r="H54" s="5"/>
      <c r="I54" s="6"/>
      <c r="J54" s="6"/>
      <c r="K54" s="5"/>
      <c r="L54" s="5"/>
      <c r="M54" s="5"/>
      <c r="N54" s="5"/>
      <c r="O54" s="5"/>
    </row>
    <row r="55" spans="1:15" s="4" customFormat="1" ht="18.75" x14ac:dyDescent="0.3">
      <c r="A55" s="5"/>
      <c r="B55" s="5"/>
      <c r="C55" s="7"/>
      <c r="D55" s="7"/>
      <c r="E55" s="5"/>
      <c r="F55" s="5"/>
      <c r="G55" s="5"/>
      <c r="H55" s="5"/>
      <c r="I55" s="6"/>
      <c r="J55" s="6"/>
      <c r="K55" s="5"/>
      <c r="L55" s="5"/>
      <c r="M55" s="5"/>
      <c r="N55" s="5"/>
      <c r="O55" s="5"/>
    </row>
    <row r="56" spans="1:15" s="4" customFormat="1" ht="18.75" x14ac:dyDescent="0.3">
      <c r="A56" s="5"/>
      <c r="B56" s="5"/>
      <c r="C56" s="7"/>
      <c r="D56" s="7"/>
      <c r="E56" s="5"/>
      <c r="F56" s="5"/>
      <c r="G56" s="5"/>
      <c r="H56" s="5"/>
      <c r="I56" s="6"/>
      <c r="J56" s="6"/>
      <c r="K56" s="5"/>
      <c r="L56" s="5"/>
      <c r="M56" s="5"/>
      <c r="N56" s="5"/>
      <c r="O56" s="5"/>
    </row>
  </sheetData>
  <mergeCells count="4">
    <mergeCell ref="A39:B39"/>
    <mergeCell ref="A32:B32"/>
    <mergeCell ref="A38:B38"/>
    <mergeCell ref="B2:C2"/>
  </mergeCells>
  <pageMargins left="0.82677165354330717" right="0.15748031496062992" top="0.27559055118110237" bottom="0.47244094488188981" header="0.15748031496062992" footer="0.19685039370078741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2026-02-10T11:40:15Z</dcterms:created>
  <dcterms:modified xsi:type="dcterms:W3CDTF">2026-02-10T11:41:10Z</dcterms:modified>
</cp:coreProperties>
</file>