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x\Desktop\отч\"/>
    </mc:Choice>
  </mc:AlternateContent>
  <bookViews>
    <workbookView xWindow="0" yWindow="0" windowWidth="28800" windowHeight="12330"/>
  </bookViews>
  <sheets>
    <sheet name="2025 год" sheetId="1" r:id="rId1"/>
  </sheets>
  <externalReferences>
    <externalReference r:id="rId2"/>
  </externalReferences>
  <definedNames>
    <definedName name="_xlnm.Print_Area" localSheetId="0">'2025 год'!$A$1:$C$40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6" i="1"/>
  <c r="C8" i="1"/>
  <c r="C11" i="1"/>
  <c r="A12" i="1"/>
  <c r="C12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3" i="1"/>
  <c r="C36" i="1" s="1"/>
  <c r="C34" i="1"/>
  <c r="C35" i="1"/>
  <c r="C30" i="1" l="1"/>
  <c r="C37" i="1" s="1"/>
  <c r="C38" i="1" s="1"/>
</calcChain>
</file>

<file path=xl/sharedStrings.xml><?xml version="1.0" encoding="utf-8"?>
<sst xmlns="http://schemas.openxmlformats.org/spreadsheetml/2006/main" count="42" uniqueCount="38">
  <si>
    <t>Остаток средств на 01.01.2026</t>
  </si>
  <si>
    <t>Итого</t>
  </si>
  <si>
    <t>Всего:</t>
  </si>
  <si>
    <t>Промывка системы отопления</t>
  </si>
  <si>
    <t>Гидравлические испытания системы отопления</t>
  </si>
  <si>
    <t xml:space="preserve">Текущий ремонт </t>
  </si>
  <si>
    <t>Выполнено  услуг (работ) за 2025 год</t>
  </si>
  <si>
    <t>Наименование работы</t>
  </si>
  <si>
    <t>№</t>
  </si>
  <si>
    <t>Текущий ремонт</t>
  </si>
  <si>
    <t>Плата за услуги ХВС,ГВС (при наличии),отведения сточных вод и электрической энергии, предоставленные на общедомовые нужды (ОДН)</t>
  </si>
  <si>
    <t>Услуги по начислению и сбору платежей, работе с неплательщиками</t>
  </si>
  <si>
    <t>Услуги паспортной службы</t>
  </si>
  <si>
    <t>Услуга по управлению</t>
  </si>
  <si>
    <t xml:space="preserve">Подметание прилегающей территории, содержание и уборка контейнерных площадок </t>
  </si>
  <si>
    <t xml:space="preserve">Уборка лестничных площадок и маршей </t>
  </si>
  <si>
    <t>Техническое обслуживание внутридомового газового оборудования</t>
  </si>
  <si>
    <t>Проверка дымоходов и вентканалов</t>
  </si>
  <si>
    <t>Дератизация, дезинсекция</t>
  </si>
  <si>
    <t>Дежурство слесарей, электриков</t>
  </si>
  <si>
    <t xml:space="preserve">Аварийное обслуживание, непредвиденные работы </t>
  </si>
  <si>
    <t>Осмотр наружных конструкций панельного дома</t>
  </si>
  <si>
    <t xml:space="preserve">Осмотр мест общего пользования </t>
  </si>
  <si>
    <t xml:space="preserve">Техническое обслуживание электрических сетей и их оборудования на лестничных клетках </t>
  </si>
  <si>
    <t>Техническое обслуживание системы освещения общего имущества</t>
  </si>
  <si>
    <t>Техническое обслуживание ГЩВУ (ВРУ)</t>
  </si>
  <si>
    <t>Техническое обслуживание мягкой кровли</t>
  </si>
  <si>
    <t>Осмотр технических этажей, чердаков и подвальных помещений</t>
  </si>
  <si>
    <t>Техническое обслуживание инженерных сетей входящих в состав общего имущества многоквартирных жилых домов</t>
  </si>
  <si>
    <t>0</t>
  </si>
  <si>
    <t>Подано исковых заявлений за 2025г. (шт.)</t>
  </si>
  <si>
    <t>Долг собственников помещений на 01.01.2026г.</t>
  </si>
  <si>
    <t>Поступило за услуги по содержанию и текущему ремонту общего имущества МКД за 2025 год</t>
  </si>
  <si>
    <t>Поступило по договорам с провайдерами</t>
  </si>
  <si>
    <t>Начислено по договорам с провайдерами</t>
  </si>
  <si>
    <t>Начислено за услуги по содержанию и текущму ремонту общего имущества МКД  за 2025 год</t>
  </si>
  <si>
    <t>Долг собственников на 01.01.2025г. по данным КВЦ</t>
  </si>
  <si>
    <t>Доходы и расходы ООО КА "Ирбис"  по управлению и обслуживанию МКД ул. Зафабричная д. 4                                                                               январь-декабрь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</si>
</sst>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</font>
    <font>
      <sz val="12"/>
      <name val="Cambria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indexed="8"/>
      <name val="Cambria"/>
      <family val="1"/>
      <charset val="204"/>
    </font>
    <font>
      <b/>
      <sz val="12"/>
      <name val="Cambria"/>
      <family val="1"/>
      <charset val="204"/>
    </font>
    <font>
      <sz val="14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12"/>
      <name val="Calibri Light"/>
      <family val="1"/>
      <charset val="204"/>
      <scheme val="major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4" fontId="1" fillId="0" borderId="0" xfId="0" applyNumberFormat="1" applyFont="1" applyFill="1" applyAlignment="1">
      <alignment horizontal="center" vertical="center"/>
    </xf>
    <xf numFmtId="4" fontId="2" fillId="0" borderId="0" xfId="0" applyNumberFormat="1" applyFont="1" applyFill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justify" wrapText="1"/>
    </xf>
    <xf numFmtId="0" fontId="0" fillId="0" borderId="0" xfId="0" applyAlignment="1">
      <alignment horizontal="justify" wrapText="1"/>
    </xf>
    <xf numFmtId="0" fontId="2" fillId="0" borderId="0" xfId="0" applyFont="1" applyAlignment="1"/>
    <xf numFmtId="4" fontId="3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4" fillId="3" borderId="0" xfId="0" applyFont="1" applyFill="1"/>
    <xf numFmtId="4" fontId="5" fillId="2" borderId="3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/>
    </xf>
    <xf numFmtId="0" fontId="5" fillId="3" borderId="0" xfId="0" applyFont="1" applyFill="1"/>
    <xf numFmtId="0" fontId="5" fillId="2" borderId="3" xfId="0" applyFont="1" applyFill="1" applyBorder="1" applyAlignment="1">
      <alignment horizontal="right"/>
    </xf>
    <xf numFmtId="0" fontId="1" fillId="3" borderId="0" xfId="0" applyFont="1" applyFill="1"/>
    <xf numFmtId="4" fontId="6" fillId="0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/>
    <xf numFmtId="0" fontId="7" fillId="3" borderId="0" xfId="0" applyFont="1" applyFill="1" applyBorder="1" applyAlignment="1">
      <alignment horizontal="left"/>
    </xf>
    <xf numFmtId="0" fontId="4" fillId="3" borderId="0" xfId="0" applyFont="1" applyFill="1" applyBorder="1"/>
    <xf numFmtId="0" fontId="4" fillId="2" borderId="0" xfId="0" applyFont="1" applyFill="1" applyBorder="1" applyAlignment="1"/>
    <xf numFmtId="4" fontId="4" fillId="2" borderId="4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right"/>
    </xf>
    <xf numFmtId="0" fontId="1" fillId="4" borderId="0" xfId="0" applyFont="1" applyFill="1"/>
    <xf numFmtId="0" fontId="1" fillId="3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wrapText="1"/>
    </xf>
    <xf numFmtId="0" fontId="1" fillId="0" borderId="1" xfId="0" applyFont="1" applyBorder="1" applyAlignment="1">
      <alignment horizontal="justify" vertical="center" wrapText="1"/>
    </xf>
    <xf numFmtId="0" fontId="8" fillId="3" borderId="1" xfId="0" applyFont="1" applyFill="1" applyBorder="1" applyAlignment="1">
      <alignment horizontal="justify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3" borderId="0" xfId="0" applyFont="1" applyFill="1" applyAlignment="1"/>
    <xf numFmtId="0" fontId="10" fillId="0" borderId="1" xfId="0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2" fontId="1" fillId="0" borderId="0" xfId="0" applyNumberFormat="1" applyFont="1" applyAlignment="1"/>
    <xf numFmtId="2" fontId="5" fillId="0" borderId="0" xfId="0" applyNumberFormat="1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x/Desktop/&#1086;&#1090;&#1095;&#1077;&#1090;&#1099;%20&#1079;&#1072;%202025%20&#1075;&#1086;&#1076;/&#1079;&#1072;&#1092;&#1072;&#1073;&#1088;&#1080;&#1095;&#1085;&#1072;&#1103;%2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"/>
      <sheetName val="фев"/>
      <sheetName val="мар"/>
      <sheetName val="апр"/>
      <sheetName val="май"/>
      <sheetName val="июн"/>
      <sheetName val="июл"/>
      <sheetName val="авг"/>
      <sheetName val="сен"/>
      <sheetName val="окт"/>
      <sheetName val="ноя"/>
      <sheetName val="дек"/>
    </sheetNames>
    <sheetDataSet>
      <sheetData sheetId="0">
        <row r="8">
          <cell r="G8">
            <v>1570.7200000000003</v>
          </cell>
        </row>
        <row r="9">
          <cell r="G9">
            <v>392.68000000000006</v>
          </cell>
        </row>
        <row r="10">
          <cell r="G10">
            <v>746.0920000000001</v>
          </cell>
        </row>
        <row r="11">
          <cell r="G11">
            <v>353.41199999999998</v>
          </cell>
        </row>
        <row r="12">
          <cell r="G12">
            <v>196.34000000000003</v>
          </cell>
        </row>
        <row r="13">
          <cell r="G13">
            <v>942.43200000000002</v>
          </cell>
        </row>
        <row r="14">
          <cell r="G14">
            <v>863.89600000000007</v>
          </cell>
        </row>
        <row r="15">
          <cell r="G15">
            <v>903.1640000000001</v>
          </cell>
        </row>
        <row r="16">
          <cell r="G16">
            <v>2473.884</v>
          </cell>
        </row>
        <row r="17">
          <cell r="G17">
            <v>2120.4720000000002</v>
          </cell>
        </row>
        <row r="18">
          <cell r="G18">
            <v>235.608</v>
          </cell>
        </row>
        <row r="19">
          <cell r="G19">
            <v>392.68000000000006</v>
          </cell>
        </row>
        <row r="20">
          <cell r="G20">
            <v>2630.9560000000001</v>
          </cell>
        </row>
        <row r="21">
          <cell r="G21">
            <v>7460.92</v>
          </cell>
        </row>
        <row r="22">
          <cell r="G22">
            <v>17866.939999999999</v>
          </cell>
        </row>
        <row r="23">
          <cell r="G23">
            <v>5968.7360000000008</v>
          </cell>
        </row>
        <row r="24">
          <cell r="G24">
            <v>628.28800000000001</v>
          </cell>
        </row>
        <row r="25">
          <cell r="G25">
            <v>6086.5400000000009</v>
          </cell>
        </row>
        <row r="26">
          <cell r="G26">
            <v>7446.4220000000005</v>
          </cell>
        </row>
        <row r="30">
          <cell r="G30">
            <v>4052.08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1">
        <row r="8">
          <cell r="G8">
            <v>1727.7920000000001</v>
          </cell>
        </row>
        <row r="9">
          <cell r="G9">
            <v>431.94800000000004</v>
          </cell>
        </row>
        <row r="10">
          <cell r="G10">
            <v>824.62800000000004</v>
          </cell>
        </row>
        <row r="11">
          <cell r="G11">
            <v>353.41199999999998</v>
          </cell>
        </row>
        <row r="12">
          <cell r="G12">
            <v>196.34000000000003</v>
          </cell>
        </row>
        <row r="13">
          <cell r="G13">
            <v>1060.2360000000001</v>
          </cell>
        </row>
        <row r="14">
          <cell r="G14">
            <v>942.43200000000002</v>
          </cell>
        </row>
        <row r="15">
          <cell r="G15">
            <v>981.7</v>
          </cell>
        </row>
        <row r="16">
          <cell r="G16">
            <v>2709.4919999999997</v>
          </cell>
        </row>
        <row r="17">
          <cell r="G17">
            <v>2277.5439999999999</v>
          </cell>
        </row>
        <row r="18">
          <cell r="G18">
            <v>274.87600000000003</v>
          </cell>
        </row>
        <row r="19">
          <cell r="G19">
            <v>431.94800000000004</v>
          </cell>
        </row>
        <row r="20">
          <cell r="G20">
            <v>2866.5639999999999</v>
          </cell>
        </row>
        <row r="21">
          <cell r="G21">
            <v>8128.4759999999997</v>
          </cell>
        </row>
        <row r="22">
          <cell r="G22">
            <v>19516.196</v>
          </cell>
        </row>
        <row r="23">
          <cell r="G23">
            <v>6518.4880000000003</v>
          </cell>
        </row>
        <row r="24">
          <cell r="G24">
            <v>667.55600000000004</v>
          </cell>
        </row>
        <row r="25">
          <cell r="G25">
            <v>6636.2920000000004</v>
          </cell>
        </row>
        <row r="26">
          <cell r="G26">
            <v>7667.9719999999998</v>
          </cell>
        </row>
      </sheetData>
      <sheetData sheetId="2">
        <row r="8">
          <cell r="G8">
            <v>1727.7920000000001</v>
          </cell>
        </row>
        <row r="9">
          <cell r="G9">
            <v>431.94800000000004</v>
          </cell>
        </row>
        <row r="10">
          <cell r="G10">
            <v>824.62800000000004</v>
          </cell>
        </row>
        <row r="11">
          <cell r="G11">
            <v>353.41199999999998</v>
          </cell>
        </row>
        <row r="12">
          <cell r="G12">
            <v>196.34000000000003</v>
          </cell>
        </row>
        <row r="13">
          <cell r="G13">
            <v>1060.2360000000001</v>
          </cell>
        </row>
        <row r="14">
          <cell r="G14">
            <v>942.43200000000002</v>
          </cell>
        </row>
        <row r="15">
          <cell r="G15">
            <v>981.7</v>
          </cell>
        </row>
        <row r="16">
          <cell r="G16">
            <v>2709.4919999999997</v>
          </cell>
        </row>
        <row r="17">
          <cell r="G17">
            <v>2277.5439999999999</v>
          </cell>
        </row>
        <row r="18">
          <cell r="G18">
            <v>274.87600000000003</v>
          </cell>
        </row>
        <row r="19">
          <cell r="G19">
            <v>431.94800000000004</v>
          </cell>
        </row>
        <row r="20">
          <cell r="G20">
            <v>2866.5639999999999</v>
          </cell>
        </row>
        <row r="21">
          <cell r="G21">
            <v>8128.4759999999997</v>
          </cell>
        </row>
        <row r="22">
          <cell r="G22">
            <v>19516.196</v>
          </cell>
        </row>
        <row r="23">
          <cell r="G23">
            <v>6518.4880000000003</v>
          </cell>
        </row>
        <row r="24">
          <cell r="G24">
            <v>667.55600000000004</v>
          </cell>
        </row>
        <row r="25">
          <cell r="G25">
            <v>6636.2920000000004</v>
          </cell>
        </row>
        <row r="26">
          <cell r="G26">
            <v>3180.0020000000004</v>
          </cell>
        </row>
        <row r="30">
          <cell r="G30">
            <v>3495.92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3">
        <row r="8">
          <cell r="G8">
            <v>1727.7920000000001</v>
          </cell>
        </row>
        <row r="9">
          <cell r="G9">
            <v>431.94800000000004</v>
          </cell>
        </row>
        <row r="10">
          <cell r="G10">
            <v>824.62800000000004</v>
          </cell>
        </row>
        <row r="11">
          <cell r="G11">
            <v>353.41199999999998</v>
          </cell>
        </row>
        <row r="12">
          <cell r="G12">
            <v>196.34000000000003</v>
          </cell>
        </row>
        <row r="13">
          <cell r="G13">
            <v>1060.2360000000001</v>
          </cell>
        </row>
        <row r="14">
          <cell r="G14">
            <v>942.43200000000002</v>
          </cell>
        </row>
        <row r="15">
          <cell r="G15">
            <v>981.7</v>
          </cell>
        </row>
        <row r="16">
          <cell r="G16">
            <v>2709.4919999999997</v>
          </cell>
        </row>
        <row r="17">
          <cell r="G17">
            <v>2277.5439999999999</v>
          </cell>
        </row>
        <row r="18">
          <cell r="G18">
            <v>274.87600000000003</v>
          </cell>
        </row>
        <row r="19">
          <cell r="G19">
            <v>431.94800000000004</v>
          </cell>
        </row>
        <row r="20">
          <cell r="G20">
            <v>2866.5639999999999</v>
          </cell>
        </row>
        <row r="21">
          <cell r="G21">
            <v>8128.4759999999997</v>
          </cell>
        </row>
        <row r="22">
          <cell r="G22">
            <v>19516.196</v>
          </cell>
        </row>
        <row r="23">
          <cell r="G23">
            <v>6518.4880000000003</v>
          </cell>
        </row>
        <row r="24">
          <cell r="G24">
            <v>667.55600000000004</v>
          </cell>
        </row>
        <row r="25">
          <cell r="G25">
            <v>6636.2920000000004</v>
          </cell>
        </row>
        <row r="26">
          <cell r="G26">
            <v>5389.1720000000005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4">
        <row r="8">
          <cell r="G8">
            <v>1727.7920000000001</v>
          </cell>
        </row>
        <row r="9">
          <cell r="G9">
            <v>431.94800000000004</v>
          </cell>
        </row>
        <row r="10">
          <cell r="G10">
            <v>824.62800000000004</v>
          </cell>
        </row>
        <row r="11">
          <cell r="G11">
            <v>353.41199999999998</v>
          </cell>
        </row>
        <row r="12">
          <cell r="G12">
            <v>196.34000000000003</v>
          </cell>
        </row>
        <row r="13">
          <cell r="G13">
            <v>1060.2360000000001</v>
          </cell>
        </row>
        <row r="14">
          <cell r="G14">
            <v>942.43200000000002</v>
          </cell>
        </row>
        <row r="15">
          <cell r="G15">
            <v>981.7</v>
          </cell>
        </row>
        <row r="16">
          <cell r="G16">
            <v>2709.4919999999997</v>
          </cell>
        </row>
        <row r="17">
          <cell r="G17">
            <v>2277.5439999999999</v>
          </cell>
        </row>
        <row r="18">
          <cell r="G18">
            <v>274.87600000000003</v>
          </cell>
        </row>
        <row r="19">
          <cell r="G19">
            <v>431.94800000000004</v>
          </cell>
        </row>
        <row r="20">
          <cell r="G20">
            <v>2866.5639999999999</v>
          </cell>
        </row>
        <row r="21">
          <cell r="G21">
            <v>8128.4759999999997</v>
          </cell>
        </row>
        <row r="22">
          <cell r="G22">
            <v>19516.196</v>
          </cell>
        </row>
        <row r="23">
          <cell r="G23">
            <v>6518.4880000000003</v>
          </cell>
        </row>
        <row r="24">
          <cell r="G24">
            <v>667.55600000000004</v>
          </cell>
        </row>
        <row r="25">
          <cell r="G25">
            <v>6636.2920000000004</v>
          </cell>
        </row>
        <row r="26">
          <cell r="G26">
            <v>4154.8220000000001</v>
          </cell>
        </row>
        <row r="30">
          <cell r="G30">
            <v>2813.73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5">
        <row r="8">
          <cell r="G8">
            <v>1727.7920000000001</v>
          </cell>
        </row>
        <row r="9">
          <cell r="G9">
            <v>431.94800000000004</v>
          </cell>
        </row>
        <row r="10">
          <cell r="G10">
            <v>824.62800000000004</v>
          </cell>
        </row>
        <row r="11">
          <cell r="G11">
            <v>353.41199999999998</v>
          </cell>
        </row>
        <row r="12">
          <cell r="G12">
            <v>196.34000000000003</v>
          </cell>
        </row>
        <row r="13">
          <cell r="G13">
            <v>1060.2360000000001</v>
          </cell>
        </row>
        <row r="14">
          <cell r="G14">
            <v>942.43200000000002</v>
          </cell>
        </row>
        <row r="15">
          <cell r="G15">
            <v>981.7</v>
          </cell>
        </row>
        <row r="16">
          <cell r="G16">
            <v>2709.4919999999997</v>
          </cell>
        </row>
        <row r="17">
          <cell r="G17">
            <v>2277.5439999999999</v>
          </cell>
        </row>
        <row r="18">
          <cell r="G18">
            <v>274.87600000000003</v>
          </cell>
        </row>
        <row r="19">
          <cell r="G19">
            <v>431.94800000000004</v>
          </cell>
        </row>
        <row r="20">
          <cell r="G20">
            <v>2866.5639999999999</v>
          </cell>
        </row>
        <row r="21">
          <cell r="G21">
            <v>8128.4759999999997</v>
          </cell>
        </row>
        <row r="22">
          <cell r="G22">
            <v>19516.196</v>
          </cell>
        </row>
        <row r="23">
          <cell r="G23">
            <v>6518.4880000000003</v>
          </cell>
        </row>
        <row r="24">
          <cell r="G24">
            <v>667.55600000000004</v>
          </cell>
        </row>
        <row r="25">
          <cell r="G25">
            <v>6636.2920000000004</v>
          </cell>
        </row>
        <row r="26">
          <cell r="G26">
            <v>8079.4220000000005</v>
          </cell>
        </row>
        <row r="30">
          <cell r="G30">
            <v>2317.64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6">
        <row r="8">
          <cell r="G8">
            <v>1727.7920000000001</v>
          </cell>
        </row>
        <row r="9">
          <cell r="G9">
            <v>431.94800000000004</v>
          </cell>
        </row>
        <row r="10">
          <cell r="G10">
            <v>824.62800000000004</v>
          </cell>
        </row>
        <row r="11">
          <cell r="G11">
            <v>353.41199999999998</v>
          </cell>
        </row>
        <row r="12">
          <cell r="G12">
            <v>196.34000000000003</v>
          </cell>
        </row>
        <row r="13">
          <cell r="G13">
            <v>1060.2360000000001</v>
          </cell>
        </row>
        <row r="14">
          <cell r="G14">
            <v>942.43200000000002</v>
          </cell>
        </row>
        <row r="15">
          <cell r="G15">
            <v>981.7</v>
          </cell>
        </row>
        <row r="16">
          <cell r="G16">
            <v>2709.4919999999997</v>
          </cell>
        </row>
        <row r="17">
          <cell r="G17">
            <v>2277.5439999999999</v>
          </cell>
        </row>
        <row r="18">
          <cell r="G18">
            <v>274.87600000000003</v>
          </cell>
        </row>
        <row r="19">
          <cell r="G19">
            <v>431.94800000000004</v>
          </cell>
        </row>
        <row r="20">
          <cell r="G20">
            <v>2866.5639999999999</v>
          </cell>
        </row>
        <row r="21">
          <cell r="G21">
            <v>8128.4759999999997</v>
          </cell>
        </row>
        <row r="22">
          <cell r="G22">
            <v>19516.196</v>
          </cell>
        </row>
        <row r="23">
          <cell r="G23">
            <v>6518.4880000000003</v>
          </cell>
        </row>
        <row r="24">
          <cell r="G24">
            <v>667.55600000000004</v>
          </cell>
        </row>
        <row r="25">
          <cell r="G25">
            <v>6636.2920000000004</v>
          </cell>
        </row>
        <row r="26">
          <cell r="G26">
            <v>3749.7020000000002</v>
          </cell>
        </row>
        <row r="30">
          <cell r="G30">
            <v>4924.74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7">
        <row r="8">
          <cell r="G8">
            <v>1727.7920000000001</v>
          </cell>
        </row>
        <row r="9">
          <cell r="G9">
            <v>431.94800000000004</v>
          </cell>
        </row>
        <row r="10">
          <cell r="G10">
            <v>824.62800000000004</v>
          </cell>
        </row>
        <row r="11">
          <cell r="G11">
            <v>353.41199999999998</v>
          </cell>
        </row>
        <row r="12">
          <cell r="G12">
            <v>196.34000000000003</v>
          </cell>
        </row>
        <row r="13">
          <cell r="G13">
            <v>1060.2360000000001</v>
          </cell>
        </row>
        <row r="14">
          <cell r="G14">
            <v>942.43200000000002</v>
          </cell>
        </row>
        <row r="15">
          <cell r="G15">
            <v>981.7</v>
          </cell>
        </row>
        <row r="16">
          <cell r="G16">
            <v>2709.4919999999997</v>
          </cell>
        </row>
        <row r="17">
          <cell r="G17">
            <v>2277.5439999999999</v>
          </cell>
        </row>
        <row r="18">
          <cell r="G18">
            <v>274.87600000000003</v>
          </cell>
        </row>
        <row r="19">
          <cell r="G19">
            <v>431.94800000000004</v>
          </cell>
        </row>
        <row r="20">
          <cell r="G20">
            <v>2866.5639999999999</v>
          </cell>
        </row>
        <row r="21">
          <cell r="G21">
            <v>8128.4759999999997</v>
          </cell>
        </row>
        <row r="22">
          <cell r="G22">
            <v>19516.196</v>
          </cell>
        </row>
        <row r="23">
          <cell r="G23">
            <v>6518.4880000000003</v>
          </cell>
        </row>
        <row r="24">
          <cell r="G24">
            <v>667.55600000000004</v>
          </cell>
        </row>
        <row r="25">
          <cell r="G25">
            <v>6636.2920000000004</v>
          </cell>
        </row>
        <row r="26">
          <cell r="G26">
            <v>6922.5519999999997</v>
          </cell>
        </row>
        <row r="30">
          <cell r="G30">
            <v>3810.5</v>
          </cell>
        </row>
        <row r="31">
          <cell r="G31">
            <v>33343.216666666674</v>
          </cell>
        </row>
        <row r="32">
          <cell r="G32">
            <v>24045.85</v>
          </cell>
        </row>
      </sheetData>
      <sheetData sheetId="8">
        <row r="8">
          <cell r="G8">
            <v>1727.7920000000001</v>
          </cell>
        </row>
        <row r="9">
          <cell r="G9">
            <v>431.94800000000004</v>
          </cell>
        </row>
        <row r="10">
          <cell r="G10">
            <v>824.62800000000004</v>
          </cell>
        </row>
        <row r="11">
          <cell r="G11">
            <v>353.41199999999998</v>
          </cell>
        </row>
        <row r="12">
          <cell r="G12">
            <v>196.34000000000003</v>
          </cell>
        </row>
        <row r="13">
          <cell r="G13">
            <v>1060.2360000000001</v>
          </cell>
        </row>
        <row r="14">
          <cell r="G14">
            <v>942.43200000000002</v>
          </cell>
        </row>
        <row r="15">
          <cell r="G15">
            <v>981.7</v>
          </cell>
        </row>
        <row r="16">
          <cell r="G16">
            <v>2709.4919999999997</v>
          </cell>
        </row>
        <row r="17">
          <cell r="G17">
            <v>2277.5439999999999</v>
          </cell>
        </row>
        <row r="18">
          <cell r="G18">
            <v>274.87600000000003</v>
          </cell>
        </row>
        <row r="19">
          <cell r="G19">
            <v>431.94800000000004</v>
          </cell>
        </row>
        <row r="20">
          <cell r="G20">
            <v>2866.5639999999999</v>
          </cell>
        </row>
        <row r="21">
          <cell r="G21">
            <v>8128.4759999999997</v>
          </cell>
        </row>
        <row r="22">
          <cell r="G22">
            <v>19516.196</v>
          </cell>
        </row>
        <row r="23">
          <cell r="G23">
            <v>6518.4880000000003</v>
          </cell>
        </row>
        <row r="24">
          <cell r="G24">
            <v>667.55600000000004</v>
          </cell>
        </row>
        <row r="25">
          <cell r="G25">
            <v>6636.2920000000004</v>
          </cell>
        </row>
        <row r="26">
          <cell r="G26">
            <v>4198.8919999999998</v>
          </cell>
        </row>
        <row r="30">
          <cell r="G30">
            <v>2774.73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9">
        <row r="8">
          <cell r="G8">
            <v>1727.7920000000001</v>
          </cell>
        </row>
        <row r="9">
          <cell r="G9">
            <v>431.94800000000004</v>
          </cell>
        </row>
        <row r="10">
          <cell r="G10">
            <v>824.62800000000004</v>
          </cell>
        </row>
        <row r="11">
          <cell r="G11">
            <v>353.41199999999998</v>
          </cell>
        </row>
        <row r="12">
          <cell r="G12">
            <v>196.34000000000003</v>
          </cell>
        </row>
        <row r="13">
          <cell r="G13">
            <v>1060.2360000000001</v>
          </cell>
        </row>
        <row r="14">
          <cell r="G14">
            <v>942.43200000000002</v>
          </cell>
        </row>
        <row r="15">
          <cell r="G15">
            <v>981.7</v>
          </cell>
        </row>
        <row r="16">
          <cell r="G16">
            <v>2709.4919999999997</v>
          </cell>
        </row>
        <row r="17">
          <cell r="G17">
            <v>2277.5439999999999</v>
          </cell>
        </row>
        <row r="18">
          <cell r="G18">
            <v>274.87600000000003</v>
          </cell>
        </row>
        <row r="19">
          <cell r="G19">
            <v>431.94800000000004</v>
          </cell>
        </row>
        <row r="20">
          <cell r="G20">
            <v>2866.5639999999999</v>
          </cell>
        </row>
        <row r="21">
          <cell r="G21">
            <v>8128.4759999999997</v>
          </cell>
        </row>
        <row r="22">
          <cell r="G22">
            <v>19516.196</v>
          </cell>
        </row>
        <row r="23">
          <cell r="G23">
            <v>6518.4880000000003</v>
          </cell>
        </row>
        <row r="24">
          <cell r="G24">
            <v>667.55600000000004</v>
          </cell>
        </row>
        <row r="25">
          <cell r="G25">
            <v>6636.2920000000004</v>
          </cell>
        </row>
        <row r="26">
          <cell r="G26">
            <v>8134.652</v>
          </cell>
        </row>
        <row r="30">
          <cell r="G30">
            <v>6804.26</v>
          </cell>
        </row>
      </sheetData>
      <sheetData sheetId="10">
        <row r="8">
          <cell r="G8">
            <v>1727.7920000000001</v>
          </cell>
        </row>
        <row r="9">
          <cell r="G9">
            <v>431.94800000000004</v>
          </cell>
        </row>
        <row r="10">
          <cell r="G10">
            <v>824.62800000000004</v>
          </cell>
        </row>
        <row r="11">
          <cell r="G11">
            <v>353.41199999999998</v>
          </cell>
        </row>
        <row r="12">
          <cell r="G12">
            <v>196.34000000000003</v>
          </cell>
        </row>
        <row r="13">
          <cell r="G13">
            <v>1060.2360000000001</v>
          </cell>
        </row>
        <row r="14">
          <cell r="G14">
            <v>942.43200000000002</v>
          </cell>
        </row>
        <row r="15">
          <cell r="G15">
            <v>981.7</v>
          </cell>
        </row>
        <row r="16">
          <cell r="G16">
            <v>2709.4919999999997</v>
          </cell>
        </row>
        <row r="17">
          <cell r="G17">
            <v>2277.5439999999999</v>
          </cell>
        </row>
        <row r="18">
          <cell r="G18">
            <v>274.87600000000003</v>
          </cell>
        </row>
        <row r="19">
          <cell r="G19">
            <v>431.94800000000004</v>
          </cell>
        </row>
        <row r="20">
          <cell r="G20">
            <v>2866.5639999999999</v>
          </cell>
        </row>
        <row r="21">
          <cell r="G21">
            <v>8128.4759999999997</v>
          </cell>
        </row>
        <row r="22">
          <cell r="G22">
            <v>19516.196</v>
          </cell>
        </row>
        <row r="23">
          <cell r="G23">
            <v>6518.4880000000003</v>
          </cell>
        </row>
        <row r="24">
          <cell r="G24">
            <v>667.55600000000004</v>
          </cell>
        </row>
        <row r="25">
          <cell r="G25">
            <v>6636.2920000000004</v>
          </cell>
        </row>
        <row r="26">
          <cell r="G26">
            <v>3749.7020000000002</v>
          </cell>
        </row>
        <row r="30">
          <cell r="G30">
            <v>143.88999999999999</v>
          </cell>
        </row>
      </sheetData>
      <sheetData sheetId="11">
        <row r="8">
          <cell r="G8">
            <v>1727.7920000000001</v>
          </cell>
        </row>
        <row r="9">
          <cell r="G9">
            <v>431.94800000000004</v>
          </cell>
        </row>
        <row r="10">
          <cell r="G10">
            <v>824.62800000000004</v>
          </cell>
        </row>
        <row r="11">
          <cell r="G11">
            <v>353.41199999999998</v>
          </cell>
        </row>
        <row r="12">
          <cell r="G12">
            <v>196.34000000000003</v>
          </cell>
        </row>
        <row r="13">
          <cell r="G13">
            <v>1060.2360000000001</v>
          </cell>
        </row>
        <row r="14">
          <cell r="G14">
            <v>942.43200000000002</v>
          </cell>
        </row>
        <row r="15">
          <cell r="G15">
            <v>981.7</v>
          </cell>
        </row>
        <row r="16">
          <cell r="G16">
            <v>2709.4919999999997</v>
          </cell>
        </row>
        <row r="17">
          <cell r="G17">
            <v>2277.5439999999999</v>
          </cell>
        </row>
        <row r="18">
          <cell r="G18">
            <v>274.87600000000003</v>
          </cell>
        </row>
        <row r="19">
          <cell r="G19">
            <v>431.94800000000004</v>
          </cell>
        </row>
        <row r="20">
          <cell r="G20">
            <v>2866.5639999999999</v>
          </cell>
        </row>
        <row r="21">
          <cell r="G21">
            <v>8128.4759999999997</v>
          </cell>
        </row>
        <row r="22">
          <cell r="G22">
            <v>19516.196</v>
          </cell>
        </row>
        <row r="23">
          <cell r="G23">
            <v>6518.4880000000003</v>
          </cell>
        </row>
        <row r="24">
          <cell r="G24">
            <v>667.55600000000004</v>
          </cell>
        </row>
        <row r="25">
          <cell r="G25">
            <v>6636.2920000000004</v>
          </cell>
        </row>
        <row r="26">
          <cell r="G26">
            <v>1358.752</v>
          </cell>
        </row>
        <row r="30">
          <cell r="G30">
            <v>3725.64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tabSelected="1" zoomScale="85" zoomScaleNormal="85" workbookViewId="0">
      <selection activeCell="B50" sqref="B50"/>
    </sheetView>
  </sheetViews>
  <sheetFormatPr defaultColWidth="8.85546875" defaultRowHeight="15.75" x14ac:dyDescent="0.25"/>
  <cols>
    <col min="1" max="1" width="14.42578125" style="1" customWidth="1"/>
    <col min="2" max="2" width="88.42578125" style="1" customWidth="1"/>
    <col min="3" max="3" width="44.85546875" style="2" customWidth="1"/>
    <col min="4" max="16384" width="8.85546875" style="1"/>
  </cols>
  <sheetData>
    <row r="1" spans="1:3" s="49" customFormat="1" x14ac:dyDescent="0.25">
      <c r="C1" s="50"/>
    </row>
    <row r="2" spans="1:3" s="7" customFormat="1" ht="53.25" customHeight="1" x14ac:dyDescent="0.3">
      <c r="A2" s="46"/>
      <c r="B2" s="48" t="s">
        <v>37</v>
      </c>
      <c r="C2" s="47"/>
    </row>
    <row r="3" spans="1:3" s="7" customFormat="1" ht="34.5" customHeight="1" x14ac:dyDescent="0.3">
      <c r="A3" s="45">
        <v>1</v>
      </c>
      <c r="B3" s="44" t="s">
        <v>36</v>
      </c>
      <c r="C3" s="43">
        <v>159381.1</v>
      </c>
    </row>
    <row r="4" spans="1:3" s="41" customFormat="1" ht="54.75" customHeight="1" x14ac:dyDescent="0.3">
      <c r="A4" s="42">
        <v>2</v>
      </c>
      <c r="B4" s="37" t="s">
        <v>35</v>
      </c>
      <c r="C4" s="42">
        <v>911501.71</v>
      </c>
    </row>
    <row r="5" spans="1:3" s="41" customFormat="1" ht="42" customHeight="1" x14ac:dyDescent="0.3">
      <c r="A5" s="42">
        <v>3</v>
      </c>
      <c r="B5" s="37" t="s">
        <v>34</v>
      </c>
      <c r="C5" s="42">
        <f>1350*2+1100*5+418.52+300*4</f>
        <v>9818.52</v>
      </c>
    </row>
    <row r="6" spans="1:3" s="41" customFormat="1" ht="41.25" customHeight="1" x14ac:dyDescent="0.3">
      <c r="A6" s="42">
        <v>4</v>
      </c>
      <c r="B6" s="37" t="s">
        <v>33</v>
      </c>
      <c r="C6" s="42">
        <f>9250+900</f>
        <v>10150</v>
      </c>
    </row>
    <row r="7" spans="1:3" s="7" customFormat="1" ht="51" customHeight="1" x14ac:dyDescent="0.3">
      <c r="A7" s="38">
        <v>5</v>
      </c>
      <c r="B7" s="37" t="s">
        <v>32</v>
      </c>
      <c r="C7" s="40">
        <v>952857.83</v>
      </c>
    </row>
    <row r="8" spans="1:3" s="7" customFormat="1" ht="41.25" customHeight="1" x14ac:dyDescent="0.3">
      <c r="A8" s="38">
        <v>6</v>
      </c>
      <c r="B8" s="37" t="s">
        <v>31</v>
      </c>
      <c r="C8" s="39">
        <f>C3+C4-C7</f>
        <v>118024.9800000001</v>
      </c>
    </row>
    <row r="9" spans="1:3" s="7" customFormat="1" ht="41.25" customHeight="1" x14ac:dyDescent="0.3">
      <c r="A9" s="38">
        <v>7</v>
      </c>
      <c r="B9" s="37" t="s">
        <v>30</v>
      </c>
      <c r="C9" s="36" t="s">
        <v>29</v>
      </c>
    </row>
    <row r="10" spans="1:3" s="4" customFormat="1" ht="53.45" customHeight="1" x14ac:dyDescent="0.3">
      <c r="A10" s="35" t="s">
        <v>8</v>
      </c>
      <c r="B10" s="35" t="s">
        <v>7</v>
      </c>
      <c r="C10" s="34" t="s">
        <v>6</v>
      </c>
    </row>
    <row r="11" spans="1:3" ht="49.5" customHeight="1" x14ac:dyDescent="0.25">
      <c r="A11" s="29">
        <v>1</v>
      </c>
      <c r="B11" s="32" t="s">
        <v>28</v>
      </c>
      <c r="C11" s="17">
        <f>[1]янв!G8+[1]фев!G8+[1]мар!G8+[1]апр!G8+[1]май!G8+[1]июн!G8+[1]июл!G8+[1]авг!G8+[1]сен!G8+[1]окт!G8+[1]ноя!G8+[1]дек!G8</f>
        <v>20576.432000000001</v>
      </c>
    </row>
    <row r="12" spans="1:3" ht="36.75" customHeight="1" x14ac:dyDescent="0.25">
      <c r="A12" s="29">
        <f>A11+1</f>
        <v>2</v>
      </c>
      <c r="B12" s="33" t="s">
        <v>27</v>
      </c>
      <c r="C12" s="17">
        <f>[1]янв!G9+[1]фев!G9+[1]мар!G9+[1]апр!G9+[1]май!G9+[1]июн!G9+[1]июл!G9+[1]авг!G9+[1]сен!G9+[1]окт!G9+[1]ноя!G9+[1]дек!G9</f>
        <v>5144.1080000000002</v>
      </c>
    </row>
    <row r="13" spans="1:3" ht="49.5" customHeight="1" x14ac:dyDescent="0.25">
      <c r="A13" s="29">
        <f>A12+1</f>
        <v>3</v>
      </c>
      <c r="B13" s="32" t="s">
        <v>26</v>
      </c>
      <c r="C13" s="17">
        <f>[1]янв!G10+[1]фев!G10+[1]мар!G10+[1]апр!G10+[1]май!G10+[1]июн!G10+[1]июл!G10+[1]авг!G10+[1]сен!G10+[1]окт!G10+[1]ноя!G10+[1]дек!G10</f>
        <v>9817</v>
      </c>
    </row>
    <row r="14" spans="1:3" ht="46.5" customHeight="1" x14ac:dyDescent="0.25">
      <c r="A14" s="29">
        <f>A13+1</f>
        <v>4</v>
      </c>
      <c r="B14" s="32" t="s">
        <v>25</v>
      </c>
      <c r="C14" s="17">
        <f>[1]янв!G11+[1]фев!G11+[1]мар!G11+[1]апр!G11+[1]май!G11+[1]июн!G11+[1]июл!G11+[1]авг!G11+[1]сен!G11+[1]окт!G11+[1]ноя!G11+[1]дек!G11</f>
        <v>4240.9439999999986</v>
      </c>
    </row>
    <row r="15" spans="1:3" ht="18" x14ac:dyDescent="0.25">
      <c r="A15" s="29">
        <f>A14+1</f>
        <v>5</v>
      </c>
      <c r="B15" s="32" t="s">
        <v>24</v>
      </c>
      <c r="C15" s="17">
        <f>[1]янв!G12+[1]фев!G12+[1]мар!G12+[1]апр!G12+[1]май!G12+[1]июн!G12+[1]июл!G12+[1]авг!G12+[1]сен!G12+[1]окт!G12+[1]ноя!G12+[1]дек!G12</f>
        <v>2356.0800000000008</v>
      </c>
    </row>
    <row r="16" spans="1:3" ht="31.5" x14ac:dyDescent="0.25">
      <c r="A16" s="29">
        <f>A15+1</f>
        <v>6</v>
      </c>
      <c r="B16" s="32" t="s">
        <v>23</v>
      </c>
      <c r="C16" s="17">
        <f>[1]янв!G13+[1]фев!G13+[1]мар!G13+[1]апр!G13+[1]май!G13+[1]июн!G13+[1]июл!G13+[1]авг!G13+[1]сен!G13+[1]окт!G13+[1]ноя!G13+[1]дек!G13</f>
        <v>12605.028000000004</v>
      </c>
    </row>
    <row r="17" spans="1:5" ht="35.25" customHeight="1" x14ac:dyDescent="0.25">
      <c r="A17" s="29">
        <f>A16+1</f>
        <v>7</v>
      </c>
      <c r="B17" s="32" t="s">
        <v>22</v>
      </c>
      <c r="C17" s="17">
        <f>[1]янв!G14+[1]фев!G14+[1]мар!G14+[1]апр!G14+[1]май!G14+[1]июн!G14+[1]июл!G14+[1]авг!G14+[1]сен!G14+[1]окт!G14+[1]ноя!G14+[1]дек!G14</f>
        <v>11230.648000000001</v>
      </c>
    </row>
    <row r="18" spans="1:5" ht="40.5" customHeight="1" x14ac:dyDescent="0.25">
      <c r="A18" s="29">
        <f>A17+1</f>
        <v>8</v>
      </c>
      <c r="B18" s="32" t="s">
        <v>21</v>
      </c>
      <c r="C18" s="17">
        <f>[1]янв!G15+[1]фев!G15+[1]мар!G15+[1]апр!G15+[1]май!G15+[1]июн!G15+[1]июл!G15+[1]авг!G15+[1]сен!G15+[1]окт!G15+[1]ноя!G15+[1]дек!G15</f>
        <v>11701.864000000001</v>
      </c>
    </row>
    <row r="19" spans="1:5" ht="33" customHeight="1" x14ac:dyDescent="0.25">
      <c r="A19" s="29">
        <f>A18+1</f>
        <v>9</v>
      </c>
      <c r="B19" s="32" t="s">
        <v>20</v>
      </c>
      <c r="C19" s="17">
        <f>[1]янв!G16+[1]фев!G16+[1]мар!G16+[1]апр!G16+[1]май!G16+[1]июн!G16+[1]июл!G16+[1]авг!G16+[1]сен!G16+[1]окт!G16+[1]ноя!G16+[1]дек!G16</f>
        <v>32278.295999999991</v>
      </c>
    </row>
    <row r="20" spans="1:5" ht="21.75" customHeight="1" x14ac:dyDescent="0.25">
      <c r="A20" s="29">
        <f>A19+1</f>
        <v>10</v>
      </c>
      <c r="B20" s="32" t="s">
        <v>19</v>
      </c>
      <c r="C20" s="17">
        <f>[1]янв!G17+[1]фев!G17+[1]мар!G17+[1]апр!G17+[1]май!G17+[1]июн!G17+[1]июл!G17+[1]авг!G17+[1]сен!G17+[1]окт!G17+[1]ноя!G17+[1]дек!G17</f>
        <v>27173.456000000006</v>
      </c>
    </row>
    <row r="21" spans="1:5" ht="24" customHeight="1" x14ac:dyDescent="0.25">
      <c r="A21" s="29">
        <f>A20+1</f>
        <v>11</v>
      </c>
      <c r="B21" s="32" t="s">
        <v>18</v>
      </c>
      <c r="C21" s="17">
        <f>[1]янв!G18+[1]фев!G18+[1]мар!G18+[1]апр!G18+[1]май!G18+[1]июн!G18+[1]июл!G18+[1]авг!G18+[1]сен!G18+[1]окт!G18+[1]ноя!G18+[1]дек!G18</f>
        <v>3259.2440000000011</v>
      </c>
    </row>
    <row r="22" spans="1:5" ht="32.25" customHeight="1" x14ac:dyDescent="0.25">
      <c r="A22" s="29">
        <f>A21+1</f>
        <v>12</v>
      </c>
      <c r="B22" s="32" t="s">
        <v>17</v>
      </c>
      <c r="C22" s="17">
        <f>[1]янв!G19+[1]фев!G19+[1]мар!G19+[1]апр!G19+[1]май!G19+[1]июн!G19+[1]июл!G19+[1]авг!G19+[1]сен!G19+[1]окт!G19+[1]ноя!G19+[1]дек!G19</f>
        <v>5144.1080000000002</v>
      </c>
    </row>
    <row r="23" spans="1:5" ht="18" x14ac:dyDescent="0.25">
      <c r="A23" s="29">
        <f>A22+1</f>
        <v>13</v>
      </c>
      <c r="B23" s="32" t="s">
        <v>16</v>
      </c>
      <c r="C23" s="17">
        <f>[1]янв!G20+[1]фев!G20+[1]мар!G20+[1]апр!G20+[1]май!G20+[1]июн!G20+[1]июл!G20+[1]авг!G20+[1]сен!G20+[1]окт!G20+[1]ноя!G20+[1]дек!G20</f>
        <v>34163.159999999996</v>
      </c>
    </row>
    <row r="24" spans="1:5" ht="18" x14ac:dyDescent="0.25">
      <c r="A24" s="29">
        <f>A23+1</f>
        <v>14</v>
      </c>
      <c r="B24" s="32" t="s">
        <v>15</v>
      </c>
      <c r="C24" s="17">
        <f>[1]янв!G21+[1]фев!G21+[1]мар!G21+[1]апр!G21+[1]май!G21+[1]июн!G21+[1]июл!G21+[1]авг!G21+[1]сен!G21+[1]окт!G21+[1]ноя!G21+[1]дек!G21</f>
        <v>96874.155999999988</v>
      </c>
    </row>
    <row r="25" spans="1:5" ht="31.5" x14ac:dyDescent="0.25">
      <c r="A25" s="29">
        <f>A24+1</f>
        <v>15</v>
      </c>
      <c r="B25" s="32" t="s">
        <v>14</v>
      </c>
      <c r="C25" s="17">
        <f>[1]янв!G22+[1]фев!G22+[1]мар!G22+[1]апр!G22+[1]май!G22+[1]июн!G22+[1]июл!G22+[1]авг!G22+[1]сен!G22+[1]окт!G22+[1]ноя!G22+[1]дек!G22</f>
        <v>232545.09599999996</v>
      </c>
    </row>
    <row r="26" spans="1:5" ht="18" x14ac:dyDescent="0.25">
      <c r="A26" s="29">
        <f>A25+1</f>
        <v>16</v>
      </c>
      <c r="B26" s="31" t="s">
        <v>13</v>
      </c>
      <c r="C26" s="17">
        <f>[1]янв!G23+[1]фев!G23+[1]мар!G23+[1]апр!G23+[1]май!G23+[1]июн!G23+[1]июл!G23+[1]авг!G23+[1]сен!G23+[1]окт!G23+[1]ноя!G23+[1]дек!G23</f>
        <v>77672.103999999992</v>
      </c>
    </row>
    <row r="27" spans="1:5" ht="18" x14ac:dyDescent="0.25">
      <c r="A27" s="29">
        <f>A26+1</f>
        <v>17</v>
      </c>
      <c r="B27" s="31" t="s">
        <v>12</v>
      </c>
      <c r="C27" s="17">
        <f>[1]янв!G24+[1]фев!G24+[1]мар!G24+[1]апр!G24+[1]май!G24+[1]июн!G24+[1]июл!G24+[1]авг!G24+[1]сен!G24+[1]окт!G24+[1]ноя!G24+[1]дек!G24</f>
        <v>7971.4040000000023</v>
      </c>
    </row>
    <row r="28" spans="1:5" ht="36" customHeight="1" x14ac:dyDescent="0.25">
      <c r="A28" s="29">
        <f>A27+1</f>
        <v>18</v>
      </c>
      <c r="B28" s="30" t="s">
        <v>11</v>
      </c>
      <c r="C28" s="17">
        <f>[1]янв!G25+[1]фев!G25+[1]мар!G25+[1]апр!G25+[1]май!G25+[1]июн!G25+[1]июл!G25+[1]авг!G25+[1]сен!G25+[1]окт!G25+[1]ноя!G25+[1]дек!G25</f>
        <v>79085.752000000008</v>
      </c>
    </row>
    <row r="29" spans="1:5" s="27" customFormat="1" ht="31.5" x14ac:dyDescent="0.25">
      <c r="A29" s="29">
        <f>A28+1</f>
        <v>19</v>
      </c>
      <c r="B29" s="28" t="s">
        <v>10</v>
      </c>
      <c r="C29" s="17">
        <f>[1]янв!G26+[1]фев!G26+[1]мар!G26+[1]апр!G26+[1]май!G26+[1]июн!G26+[1]июл!G26+[1]авг!G26+[1]сен!G26+[1]окт!G26+[1]ноя!G26+[1]дек!G26</f>
        <v>64032.063999999991</v>
      </c>
    </row>
    <row r="30" spans="1:5" s="11" customFormat="1" x14ac:dyDescent="0.25">
      <c r="A30" s="13" t="s">
        <v>2</v>
      </c>
      <c r="B30" s="26"/>
      <c r="C30" s="25">
        <f>SUM(C11:C29)</f>
        <v>737870.9439999999</v>
      </c>
      <c r="D30" s="24"/>
      <c r="E30" s="23"/>
    </row>
    <row r="31" spans="1:5" s="21" customFormat="1" ht="18" x14ac:dyDescent="0.25">
      <c r="A31" s="22" t="s">
        <v>9</v>
      </c>
      <c r="B31" s="22"/>
      <c r="C31" s="17"/>
    </row>
    <row r="32" spans="1:5" s="16" customFormat="1" ht="56.25" customHeight="1" x14ac:dyDescent="0.25">
      <c r="A32" s="19" t="s">
        <v>8</v>
      </c>
      <c r="B32" s="19" t="s">
        <v>7</v>
      </c>
      <c r="C32" s="20" t="s">
        <v>6</v>
      </c>
    </row>
    <row r="33" spans="1:3" s="16" customFormat="1" ht="28.15" customHeight="1" x14ac:dyDescent="0.25">
      <c r="A33" s="19">
        <v>1</v>
      </c>
      <c r="B33" s="18" t="s">
        <v>5</v>
      </c>
      <c r="C33" s="17">
        <f>[1]янв!G30+[1]мар!G30+[1]апр!G30+[1]май!G30+[1]июн!G30+[1]июл!G30+[1]авг!G30+[1]сен!G30+[1]окт!G30+[1]ноя!G30+[1]дек!G30</f>
        <v>34863.129999999997</v>
      </c>
    </row>
    <row r="34" spans="1:3" s="16" customFormat="1" ht="34.5" customHeight="1" x14ac:dyDescent="0.25">
      <c r="A34" s="19">
        <v>2</v>
      </c>
      <c r="B34" s="18" t="s">
        <v>4</v>
      </c>
      <c r="C34" s="17">
        <f>[1]янв!G31+[1]мар!G31+[1]апр!G31+[1]май!G31+[1]июн!G31+[1]июл!G31+[1]авг!G31+[1]сен!G31</f>
        <v>33343.216666666674</v>
      </c>
    </row>
    <row r="35" spans="1:3" s="16" customFormat="1" ht="28.15" customHeight="1" x14ac:dyDescent="0.25">
      <c r="A35" s="19">
        <v>3</v>
      </c>
      <c r="B35" s="18" t="s">
        <v>3</v>
      </c>
      <c r="C35" s="17">
        <f>[1]янв!G32+[1]мар!G32+[1]апр!G32+[1]май!G32+[1]июн!G32+[1]июл!G32+[1]авг!G32+[1]сен!G32</f>
        <v>24045.85</v>
      </c>
    </row>
    <row r="36" spans="1:3" s="14" customFormat="1" x14ac:dyDescent="0.25">
      <c r="A36" s="15" t="s">
        <v>2</v>
      </c>
      <c r="B36" s="15"/>
      <c r="C36" s="12">
        <f>SUM(C33:C35)</f>
        <v>92252.196666666685</v>
      </c>
    </row>
    <row r="37" spans="1:3" s="11" customFormat="1" x14ac:dyDescent="0.25">
      <c r="A37" s="13" t="s">
        <v>1</v>
      </c>
      <c r="B37" s="13"/>
      <c r="C37" s="12">
        <f>C30+C36</f>
        <v>830123.14066666656</v>
      </c>
    </row>
    <row r="38" spans="1:3" s="7" customFormat="1" ht="18.75" x14ac:dyDescent="0.3">
      <c r="A38" s="10"/>
      <c r="B38" s="9" t="s">
        <v>0</v>
      </c>
      <c r="C38" s="8">
        <f>C4-C37+C5</f>
        <v>91197.08933333341</v>
      </c>
    </row>
    <row r="39" spans="1:3" ht="21" customHeight="1" x14ac:dyDescent="0.3">
      <c r="A39" s="5"/>
      <c r="B39" s="6"/>
      <c r="C39" s="6"/>
    </row>
    <row r="40" spans="1:3" ht="28.5" customHeight="1" x14ac:dyDescent="0.3">
      <c r="A40" s="5"/>
      <c r="B40" s="5"/>
      <c r="C40" s="5"/>
    </row>
    <row r="41" spans="1:3" ht="20.25" customHeight="1" x14ac:dyDescent="0.3">
      <c r="A41" s="5"/>
      <c r="B41" s="5"/>
      <c r="C41" s="5"/>
    </row>
    <row r="42" spans="1:3" ht="9" customHeight="1" x14ac:dyDescent="0.3">
      <c r="A42" s="4"/>
      <c r="B42" s="4"/>
      <c r="C42" s="3"/>
    </row>
    <row r="43" spans="1:3" ht="18.75" x14ac:dyDescent="0.3">
      <c r="A43" s="4"/>
      <c r="B43" s="4"/>
      <c r="C43" s="3"/>
    </row>
    <row r="44" spans="1:3" ht="18.75" x14ac:dyDescent="0.3">
      <c r="A44" s="4"/>
      <c r="B44" s="4"/>
      <c r="C44" s="3"/>
    </row>
    <row r="45" spans="1:3" ht="18.75" x14ac:dyDescent="0.3">
      <c r="A45" s="4"/>
      <c r="B45" s="4"/>
      <c r="C45" s="3"/>
    </row>
    <row r="46" spans="1:3" ht="18.75" x14ac:dyDescent="0.3">
      <c r="A46" s="4"/>
      <c r="B46" s="4"/>
      <c r="C46" s="3"/>
    </row>
    <row r="47" spans="1:3" ht="18.75" x14ac:dyDescent="0.3">
      <c r="A47" s="4"/>
      <c r="B47" s="4"/>
      <c r="C47" s="3"/>
    </row>
    <row r="48" spans="1:3" ht="18.75" x14ac:dyDescent="0.3">
      <c r="A48" s="4"/>
      <c r="B48" s="4"/>
      <c r="C48" s="3"/>
    </row>
    <row r="49" spans="1:3" ht="18.75" x14ac:dyDescent="0.3">
      <c r="A49" s="4"/>
      <c r="B49" s="4"/>
      <c r="C49" s="3"/>
    </row>
    <row r="50" spans="1:3" ht="18.75" x14ac:dyDescent="0.3">
      <c r="A50" s="4"/>
      <c r="B50" s="4"/>
      <c r="C50" s="3"/>
    </row>
    <row r="51" spans="1:3" ht="18.75" x14ac:dyDescent="0.3">
      <c r="A51" s="4"/>
      <c r="B51" s="4"/>
      <c r="C51" s="3"/>
    </row>
    <row r="52" spans="1:3" ht="18.75" x14ac:dyDescent="0.3">
      <c r="A52" s="4"/>
      <c r="B52" s="4"/>
      <c r="C52" s="3"/>
    </row>
    <row r="53" spans="1:3" ht="18.75" x14ac:dyDescent="0.3">
      <c r="A53" s="4"/>
      <c r="B53" s="4"/>
      <c r="C53" s="3"/>
    </row>
  </sheetData>
  <mergeCells count="7">
    <mergeCell ref="A39:C39"/>
    <mergeCell ref="A40:C40"/>
    <mergeCell ref="A41:C41"/>
    <mergeCell ref="B2:C2"/>
    <mergeCell ref="A30:B30"/>
    <mergeCell ref="A36:B36"/>
    <mergeCell ref="A37:B37"/>
  </mergeCells>
  <pageMargins left="0.54" right="0.25" top="0.27559055118110237" bottom="0.23622047244094491" header="0.15748031496062992" footer="0.15748031496062992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 год</vt:lpstr>
      <vt:lpstr>'2025 год'!Область_печати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nix</dc:creator>
  <cp:lastModifiedBy>nix</cp:lastModifiedBy>
  <dcterms:created xsi:type="dcterms:W3CDTF">2026-02-05T12:22:50Z</dcterms:created>
  <dcterms:modified xsi:type="dcterms:W3CDTF">2026-02-05T12:23:32Z</dcterms:modified>
</cp:coreProperties>
</file>