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x\Desktop\отч\"/>
    </mc:Choice>
  </mc:AlternateContent>
  <bookViews>
    <workbookView xWindow="0" yWindow="0" windowWidth="28770" windowHeight="12285"/>
  </bookViews>
  <sheets>
    <sheet name="2025 год" sheetId="1" r:id="rId1"/>
  </sheets>
  <externalReferences>
    <externalReference r:id="rId2"/>
  </externalReferences>
  <definedNames>
    <definedName name="_xlnm.Print_Area" localSheetId="0">'2025 год'!$A$1:$C$39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7" i="1"/>
  <c r="C9" i="1"/>
  <c r="C12" i="1"/>
  <c r="C31" i="1" s="1"/>
  <c r="C38" i="1" s="1"/>
  <c r="C39" i="1" s="1"/>
  <c r="A13" i="1"/>
  <c r="C13" i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4" i="1"/>
  <c r="C37" i="1" s="1"/>
  <c r="C35" i="1"/>
  <c r="C36" i="1"/>
</calcChain>
</file>

<file path=xl/sharedStrings.xml><?xml version="1.0" encoding="utf-8"?>
<sst xmlns="http://schemas.openxmlformats.org/spreadsheetml/2006/main" count="41" uniqueCount="36">
  <si>
    <t>Остаток средств на 01.01.2026</t>
  </si>
  <si>
    <t>Итого</t>
  </si>
  <si>
    <t>Всего:</t>
  </si>
  <si>
    <t>Промывка системы отопления</t>
  </si>
  <si>
    <t>Гидравлические испытания системы отопления</t>
  </si>
  <si>
    <t>Текущий ремонт</t>
  </si>
  <si>
    <t>Выполнено  услуг (работ) за 2025 год</t>
  </si>
  <si>
    <t>Наименование работы</t>
  </si>
  <si>
    <t>№</t>
  </si>
  <si>
    <t>Плата за услуги ХВС,ГВС (при наличии),отведения сточных вод и электрической энергии, предоставленные на общедомовые нужды (ОДН)</t>
  </si>
  <si>
    <t>Услуги по начислению и сбору платежей, работе с неплательщиками</t>
  </si>
  <si>
    <t>Услуги паспортной службы</t>
  </si>
  <si>
    <t>Услуга по управлению</t>
  </si>
  <si>
    <t xml:space="preserve">Подметание прилегающей территории, содержание и уборка контейнерных площадок </t>
  </si>
  <si>
    <t xml:space="preserve">Уборка лестничных площадок и маршей </t>
  </si>
  <si>
    <t>Техническое обслуживание внутридомового газового оборудования</t>
  </si>
  <si>
    <t>Проверка дымоходов и вентканалов</t>
  </si>
  <si>
    <t>Дератизация, дезинсекция</t>
  </si>
  <si>
    <t>Дежурство слесарей, электриков</t>
  </si>
  <si>
    <t>Аварийное обслуживание, непредвиденные работы</t>
  </si>
  <si>
    <t>Осмотр наружных конструкций панельного дома</t>
  </si>
  <si>
    <t>Осмотр мест общего пользования</t>
  </si>
  <si>
    <t xml:space="preserve">Техническое обслуживание электрических сетей и их оборудования на лестничных клетках </t>
  </si>
  <si>
    <t>Техническое обслуживание системы освещения общего имущества</t>
  </si>
  <si>
    <t>Техническое обслуживание ГЩВУ (ВРУ)</t>
  </si>
  <si>
    <t>Техническое обслуживание мягкой кровли</t>
  </si>
  <si>
    <t>Осмотр технических этажей, чердаков и подвальных помещений</t>
  </si>
  <si>
    <t>Техническое обслуживание инженерных сетей входящих в состав общего имущества многоквартирных жилых домов</t>
  </si>
  <si>
    <t>Подано исковых заявлений за 2025 год (шт.)</t>
  </si>
  <si>
    <t>Долг собственников помещений на 01.01.2026 г.</t>
  </si>
  <si>
    <t>Поступило за услуги по содержанию и текущему ремонту общего имущества МКД за 2025 год</t>
  </si>
  <si>
    <t>Поступило по договорам с провайдерами</t>
  </si>
  <si>
    <t>Начислено по договорам с провайдерами</t>
  </si>
  <si>
    <t>Начислено за услуги по содержанию и текущему ремонту общего имущества МКД  за 2025 год</t>
  </si>
  <si>
    <t>Долг собственников на 01.01.2025г. по данным КВЦ</t>
  </si>
  <si>
    <t>Доходы и расходы ООО КА "Ирбис"  по управлению и обслуживанию МКД ул. Костычева д. 14 к 1                                                                     январь-декабрь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</si>
</sst>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</font>
    <font>
      <sz val="12"/>
      <name val="Cambria"/>
      <family val="1"/>
      <charset val="204"/>
    </font>
    <font>
      <sz val="14"/>
      <name val="Times New Roman"/>
      <family val="1"/>
      <charset val="204"/>
    </font>
    <font>
      <b/>
      <sz val="12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b/>
      <sz val="14"/>
      <name val="Times New Roman"/>
      <family val="1"/>
      <charset val="204"/>
    </font>
    <font>
      <b/>
      <sz val="12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12"/>
      <name val="Calibri Light"/>
      <family val="1"/>
      <charset val="204"/>
      <scheme val="major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4" fontId="1" fillId="0" borderId="0" xfId="0" applyNumberFormat="1" applyFont="1" applyFill="1" applyAlignment="1">
      <alignment horizontal="center"/>
    </xf>
    <xf numFmtId="4" fontId="2" fillId="0" borderId="0" xfId="0" applyNumberFormat="1" applyFont="1" applyFill="1" applyAlignment="1">
      <alignment horizontal="center"/>
    </xf>
    <xf numFmtId="0" fontId="2" fillId="0" borderId="0" xfId="0" applyFont="1"/>
    <xf numFmtId="0" fontId="2" fillId="0" borderId="0" xfId="0" applyFont="1" applyFill="1"/>
    <xf numFmtId="0" fontId="3" fillId="2" borderId="0" xfId="0" applyFont="1" applyFill="1"/>
    <xf numFmtId="4" fontId="4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4" fontId="4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right"/>
    </xf>
    <xf numFmtId="0" fontId="6" fillId="2" borderId="0" xfId="0" applyFont="1" applyFill="1"/>
    <xf numFmtId="0" fontId="6" fillId="0" borderId="2" xfId="0" applyFont="1" applyFill="1" applyBorder="1" applyAlignment="1">
      <alignment horizontal="right"/>
    </xf>
    <xf numFmtId="0" fontId="1" fillId="2" borderId="0" xfId="0" applyFont="1" applyFill="1"/>
    <xf numFmtId="4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2" borderId="0" xfId="0" applyFont="1" applyFill="1" applyAlignment="1"/>
    <xf numFmtId="0" fontId="7" fillId="0" borderId="0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right"/>
    </xf>
    <xf numFmtId="0" fontId="1" fillId="3" borderId="0" xfId="0" applyFont="1" applyFill="1"/>
    <xf numFmtId="4" fontId="1" fillId="3" borderId="0" xfId="0" applyNumberFormat="1" applyFont="1" applyFill="1"/>
    <xf numFmtId="0" fontId="1" fillId="3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wrapText="1"/>
    </xf>
    <xf numFmtId="0" fontId="1" fillId="0" borderId="1" xfId="0" applyFont="1" applyBorder="1" applyAlignment="1">
      <alignment horizontal="justify" vertical="center" wrapText="1"/>
    </xf>
    <xf numFmtId="0" fontId="8" fillId="2" borderId="1" xfId="0" applyFont="1" applyFill="1" applyBorder="1" applyAlignment="1">
      <alignment horizontal="justify" vertical="center" wrapText="1"/>
    </xf>
    <xf numFmtId="4" fontId="9" fillId="0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/>
    <xf numFmtId="3" fontId="2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" fontId="13" fillId="0" borderId="1" xfId="0" applyNumberFormat="1" applyFont="1" applyFill="1" applyBorder="1" applyAlignment="1">
      <alignment horizontal="center" vertical="center"/>
    </xf>
    <xf numFmtId="0" fontId="12" fillId="0" borderId="0" xfId="0" applyFont="1"/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4" fontId="12" fillId="0" borderId="0" xfId="0" applyNumberFormat="1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6" fillId="0" borderId="0" xfId="0" applyNumberFormat="1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x/Desktop/&#1086;&#1090;&#1095;&#1077;&#1090;&#1099;%20&#1079;&#1072;%202025%20&#1075;&#1086;&#1076;/&#1082;&#1086;&#1089;&#1090;&#1099;&#1095;&#1077;&#1074;&#1072;%2014%20&#1082;&#1086;&#1088;&#1087;%201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"/>
      <sheetName val="фев"/>
      <sheetName val="мар"/>
      <sheetName val="апр"/>
      <sheetName val="май"/>
      <sheetName val="июн"/>
      <sheetName val="июл"/>
      <sheetName val="авг"/>
      <sheetName val="сен"/>
      <sheetName val="окт"/>
      <sheetName val="ноя"/>
      <sheetName val="дек"/>
    </sheetNames>
    <sheetDataSet>
      <sheetData sheetId="0">
        <row r="8">
          <cell r="G8">
            <v>1084.2</v>
          </cell>
        </row>
        <row r="9">
          <cell r="G9">
            <v>271.05</v>
          </cell>
        </row>
        <row r="10">
          <cell r="G10">
            <v>514.995</v>
          </cell>
        </row>
        <row r="11">
          <cell r="G11">
            <v>243.94499999999999</v>
          </cell>
        </row>
        <row r="12">
          <cell r="G12">
            <v>135.52500000000001</v>
          </cell>
        </row>
        <row r="13">
          <cell r="G13">
            <v>650.52</v>
          </cell>
        </row>
        <row r="14">
          <cell r="G14">
            <v>596.31000000000006</v>
          </cell>
        </row>
        <row r="15">
          <cell r="G15">
            <v>623.41500000000008</v>
          </cell>
        </row>
        <row r="16">
          <cell r="G16">
            <v>1707.615</v>
          </cell>
        </row>
        <row r="17">
          <cell r="G17">
            <v>1463.67</v>
          </cell>
        </row>
        <row r="18">
          <cell r="G18">
            <v>162.63</v>
          </cell>
        </row>
        <row r="19">
          <cell r="G19">
            <v>271.05</v>
          </cell>
        </row>
        <row r="20">
          <cell r="G20">
            <v>2087.085</v>
          </cell>
        </row>
        <row r="21">
          <cell r="G21">
            <v>4363.9050000000007</v>
          </cell>
        </row>
        <row r="22">
          <cell r="G22">
            <v>14257.23</v>
          </cell>
        </row>
        <row r="23">
          <cell r="G23">
            <v>4119.96</v>
          </cell>
        </row>
        <row r="24">
          <cell r="G24">
            <v>433.68</v>
          </cell>
        </row>
        <row r="25">
          <cell r="G25">
            <v>4201.2750000000005</v>
          </cell>
        </row>
        <row r="26">
          <cell r="G26">
            <v>4596.8249999999998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1">
        <row r="8">
          <cell r="G8">
            <v>1192.6200000000001</v>
          </cell>
        </row>
        <row r="9">
          <cell r="G9">
            <v>298.15500000000003</v>
          </cell>
        </row>
        <row r="10">
          <cell r="G10">
            <v>569.20499999999993</v>
          </cell>
        </row>
        <row r="11">
          <cell r="G11">
            <v>243.94499999999999</v>
          </cell>
        </row>
        <row r="12">
          <cell r="G12">
            <v>135.52500000000001</v>
          </cell>
        </row>
        <row r="13">
          <cell r="G13">
            <v>731.83500000000004</v>
          </cell>
        </row>
        <row r="14">
          <cell r="G14">
            <v>650.52</v>
          </cell>
        </row>
        <row r="15">
          <cell r="G15">
            <v>677.625</v>
          </cell>
        </row>
        <row r="16">
          <cell r="G16">
            <v>1870.2449999999999</v>
          </cell>
        </row>
        <row r="17">
          <cell r="G17">
            <v>1572.09</v>
          </cell>
        </row>
        <row r="18">
          <cell r="G18">
            <v>189.73500000000001</v>
          </cell>
        </row>
        <row r="19">
          <cell r="G19">
            <v>298.15500000000003</v>
          </cell>
        </row>
        <row r="20">
          <cell r="G20">
            <v>2276.8199999999997</v>
          </cell>
        </row>
        <row r="21">
          <cell r="G21">
            <v>4743.375</v>
          </cell>
        </row>
        <row r="22">
          <cell r="G22">
            <v>15558.27</v>
          </cell>
        </row>
        <row r="23">
          <cell r="G23">
            <v>4499.4299999999994</v>
          </cell>
        </row>
        <row r="24">
          <cell r="G24">
            <v>460.78500000000003</v>
          </cell>
        </row>
        <row r="25">
          <cell r="G25">
            <v>4580.7449999999999</v>
          </cell>
        </row>
        <row r="26">
          <cell r="G26">
            <v>7160.4750000000004</v>
          </cell>
        </row>
        <row r="30">
          <cell r="G30">
            <v>1482.72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2">
        <row r="8">
          <cell r="G8">
            <v>1192.6200000000001</v>
          </cell>
        </row>
        <row r="9">
          <cell r="G9">
            <v>298.15500000000003</v>
          </cell>
        </row>
        <row r="10">
          <cell r="G10">
            <v>569.20499999999993</v>
          </cell>
        </row>
        <row r="11">
          <cell r="G11">
            <v>243.94499999999999</v>
          </cell>
        </row>
        <row r="12">
          <cell r="G12">
            <v>135.52500000000001</v>
          </cell>
        </row>
        <row r="13">
          <cell r="G13">
            <v>731.83500000000004</v>
          </cell>
        </row>
        <row r="14">
          <cell r="G14">
            <v>650.52</v>
          </cell>
        </row>
        <row r="15">
          <cell r="G15">
            <v>677.625</v>
          </cell>
        </row>
        <row r="16">
          <cell r="G16">
            <v>1870.2449999999999</v>
          </cell>
        </row>
        <row r="17">
          <cell r="G17">
            <v>1572.09</v>
          </cell>
        </row>
        <row r="18">
          <cell r="G18">
            <v>189.73500000000001</v>
          </cell>
        </row>
        <row r="19">
          <cell r="G19">
            <v>298.15500000000003</v>
          </cell>
        </row>
        <row r="20">
          <cell r="G20">
            <v>2276.8199999999997</v>
          </cell>
        </row>
        <row r="21">
          <cell r="G21">
            <v>4743.375</v>
          </cell>
        </row>
        <row r="22">
          <cell r="G22">
            <v>15558.27</v>
          </cell>
        </row>
        <row r="23">
          <cell r="G23">
            <v>4499.4299999999994</v>
          </cell>
        </row>
        <row r="24">
          <cell r="G24">
            <v>460.78500000000003</v>
          </cell>
        </row>
        <row r="25">
          <cell r="G25">
            <v>4580.7449999999999</v>
          </cell>
        </row>
        <row r="26">
          <cell r="G26">
            <v>6014.7449999999999</v>
          </cell>
        </row>
        <row r="30">
          <cell r="G30">
            <v>1997.07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3">
        <row r="8">
          <cell r="G8">
            <v>1192.6200000000001</v>
          </cell>
        </row>
        <row r="9">
          <cell r="G9">
            <v>298.15500000000003</v>
          </cell>
        </row>
        <row r="10">
          <cell r="G10">
            <v>569.20499999999993</v>
          </cell>
        </row>
        <row r="11">
          <cell r="G11">
            <v>243.94499999999999</v>
          </cell>
        </row>
        <row r="12">
          <cell r="G12">
            <v>135.52500000000001</v>
          </cell>
        </row>
        <row r="13">
          <cell r="G13">
            <v>731.83500000000004</v>
          </cell>
        </row>
        <row r="14">
          <cell r="G14">
            <v>650.52</v>
          </cell>
        </row>
        <row r="15">
          <cell r="G15">
            <v>677.625</v>
          </cell>
        </row>
        <row r="16">
          <cell r="G16">
            <v>1870.2449999999999</v>
          </cell>
        </row>
        <row r="17">
          <cell r="G17">
            <v>1572.09</v>
          </cell>
        </row>
        <row r="18">
          <cell r="G18">
            <v>189.73500000000001</v>
          </cell>
        </row>
        <row r="19">
          <cell r="G19">
            <v>298.15500000000003</v>
          </cell>
        </row>
        <row r="20">
          <cell r="G20">
            <v>2276.8199999999997</v>
          </cell>
        </row>
        <row r="21">
          <cell r="G21">
            <v>4743.375</v>
          </cell>
        </row>
        <row r="22">
          <cell r="G22">
            <v>15558.27</v>
          </cell>
        </row>
        <row r="23">
          <cell r="G23">
            <v>4499.4299999999994</v>
          </cell>
        </row>
        <row r="24">
          <cell r="G24">
            <v>460.78500000000003</v>
          </cell>
        </row>
        <row r="25">
          <cell r="G25">
            <v>4580.7449999999999</v>
          </cell>
        </row>
        <row r="26">
          <cell r="G26">
            <v>1868.5949999999998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4">
        <row r="8">
          <cell r="G8">
            <v>1192.6200000000001</v>
          </cell>
        </row>
        <row r="9">
          <cell r="G9">
            <v>298.15500000000003</v>
          </cell>
        </row>
        <row r="10">
          <cell r="G10">
            <v>569.20499999999993</v>
          </cell>
        </row>
        <row r="11">
          <cell r="G11">
            <v>243.94499999999999</v>
          </cell>
        </row>
        <row r="12">
          <cell r="G12">
            <v>135.52500000000001</v>
          </cell>
        </row>
        <row r="13">
          <cell r="G13">
            <v>731.83500000000004</v>
          </cell>
        </row>
        <row r="14">
          <cell r="G14">
            <v>650.52</v>
          </cell>
        </row>
        <row r="15">
          <cell r="G15">
            <v>677.625</v>
          </cell>
        </row>
        <row r="16">
          <cell r="G16">
            <v>1870.2449999999999</v>
          </cell>
        </row>
        <row r="17">
          <cell r="G17">
            <v>1572.09</v>
          </cell>
        </row>
        <row r="18">
          <cell r="G18">
            <v>189.73500000000001</v>
          </cell>
        </row>
        <row r="19">
          <cell r="G19">
            <v>298.15500000000003</v>
          </cell>
        </row>
        <row r="20">
          <cell r="G20">
            <v>2276.8199999999997</v>
          </cell>
        </row>
        <row r="21">
          <cell r="G21">
            <v>4743.375</v>
          </cell>
        </row>
        <row r="22">
          <cell r="G22">
            <v>15558.27</v>
          </cell>
        </row>
        <row r="23">
          <cell r="G23">
            <v>4499.4299999999994</v>
          </cell>
        </row>
        <row r="24">
          <cell r="G24">
            <v>460.78500000000003</v>
          </cell>
        </row>
        <row r="25">
          <cell r="G25">
            <v>4580.7449999999999</v>
          </cell>
        </row>
        <row r="26">
          <cell r="G26">
            <v>1868.5949999999998</v>
          </cell>
        </row>
        <row r="30">
          <cell r="G30">
            <v>10410.959999999999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5">
        <row r="8">
          <cell r="G8">
            <v>1192.6200000000001</v>
          </cell>
        </row>
        <row r="9">
          <cell r="G9">
            <v>298.15500000000003</v>
          </cell>
        </row>
        <row r="10">
          <cell r="G10">
            <v>569.20499999999993</v>
          </cell>
        </row>
        <row r="11">
          <cell r="G11">
            <v>243.94499999999999</v>
          </cell>
        </row>
        <row r="12">
          <cell r="G12">
            <v>135.52500000000001</v>
          </cell>
        </row>
        <row r="13">
          <cell r="G13">
            <v>731.83500000000004</v>
          </cell>
        </row>
        <row r="14">
          <cell r="G14">
            <v>650.52</v>
          </cell>
        </row>
        <row r="15">
          <cell r="G15">
            <v>677.625</v>
          </cell>
        </row>
        <row r="16">
          <cell r="G16">
            <v>1870.2449999999999</v>
          </cell>
        </row>
        <row r="17">
          <cell r="G17">
            <v>1572.09</v>
          </cell>
        </row>
        <row r="18">
          <cell r="G18">
            <v>189.73500000000001</v>
          </cell>
        </row>
        <row r="19">
          <cell r="G19">
            <v>298.15500000000003</v>
          </cell>
        </row>
        <row r="20">
          <cell r="G20">
            <v>2276.8199999999997</v>
          </cell>
        </row>
        <row r="21">
          <cell r="G21">
            <v>4743.375</v>
          </cell>
        </row>
        <row r="22">
          <cell r="G22">
            <v>15558.27</v>
          </cell>
        </row>
        <row r="23">
          <cell r="G23">
            <v>4499.4299999999994</v>
          </cell>
        </row>
        <row r="24">
          <cell r="G24">
            <v>460.78500000000003</v>
          </cell>
        </row>
        <row r="25">
          <cell r="G25">
            <v>4580.7449999999999</v>
          </cell>
        </row>
        <row r="26">
          <cell r="G26">
            <v>1868.5949999999998</v>
          </cell>
        </row>
        <row r="30">
          <cell r="G30">
            <v>580.36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6">
        <row r="8">
          <cell r="G8">
            <v>1192.6200000000001</v>
          </cell>
        </row>
        <row r="9">
          <cell r="G9">
            <v>298.15500000000003</v>
          </cell>
        </row>
        <row r="10">
          <cell r="G10">
            <v>569.20499999999993</v>
          </cell>
        </row>
        <row r="11">
          <cell r="G11">
            <v>243.94499999999999</v>
          </cell>
        </row>
        <row r="12">
          <cell r="G12">
            <v>135.52500000000001</v>
          </cell>
        </row>
        <row r="13">
          <cell r="G13">
            <v>731.83500000000004</v>
          </cell>
        </row>
        <row r="14">
          <cell r="G14">
            <v>650.52</v>
          </cell>
        </row>
        <row r="15">
          <cell r="G15">
            <v>677.625</v>
          </cell>
        </row>
        <row r="16">
          <cell r="G16">
            <v>1870.2449999999999</v>
          </cell>
        </row>
        <row r="17">
          <cell r="G17">
            <v>1572.09</v>
          </cell>
        </row>
        <row r="18">
          <cell r="G18">
            <v>189.73500000000001</v>
          </cell>
        </row>
        <row r="19">
          <cell r="G19">
            <v>298.15500000000003</v>
          </cell>
        </row>
        <row r="20">
          <cell r="G20">
            <v>2276.8199999999997</v>
          </cell>
        </row>
        <row r="21">
          <cell r="G21">
            <v>4743.375</v>
          </cell>
        </row>
        <row r="22">
          <cell r="G22">
            <v>15558.27</v>
          </cell>
        </row>
        <row r="23">
          <cell r="G23">
            <v>4499.4299999999994</v>
          </cell>
        </row>
        <row r="24">
          <cell r="G24">
            <v>460.78500000000003</v>
          </cell>
        </row>
        <row r="25">
          <cell r="G25">
            <v>4580.7449999999999</v>
          </cell>
        </row>
        <row r="26">
          <cell r="G26">
            <v>2170.6950000000006</v>
          </cell>
        </row>
        <row r="30">
          <cell r="G30">
            <v>8150.96</v>
          </cell>
        </row>
        <row r="31">
          <cell r="G31">
            <v>0</v>
          </cell>
        </row>
        <row r="32">
          <cell r="G32">
            <v>0</v>
          </cell>
        </row>
      </sheetData>
      <sheetData sheetId="7">
        <row r="8">
          <cell r="G8">
            <v>1192.6200000000001</v>
          </cell>
        </row>
        <row r="9">
          <cell r="G9">
            <v>298.15500000000003</v>
          </cell>
        </row>
        <row r="10">
          <cell r="G10">
            <v>569.20499999999993</v>
          </cell>
        </row>
        <row r="11">
          <cell r="G11">
            <v>243.94499999999999</v>
          </cell>
        </row>
        <row r="12">
          <cell r="G12">
            <v>135.52500000000001</v>
          </cell>
        </row>
        <row r="13">
          <cell r="G13">
            <v>731.83500000000004</v>
          </cell>
        </row>
        <row r="14">
          <cell r="G14">
            <v>650.52</v>
          </cell>
        </row>
        <row r="15">
          <cell r="G15">
            <v>677.625</v>
          </cell>
        </row>
        <row r="16">
          <cell r="G16">
            <v>1870.2449999999999</v>
          </cell>
        </row>
        <row r="17">
          <cell r="G17">
            <v>1572.09</v>
          </cell>
        </row>
        <row r="18">
          <cell r="G18">
            <v>189.73500000000001</v>
          </cell>
        </row>
        <row r="19">
          <cell r="G19">
            <v>298.15500000000003</v>
          </cell>
        </row>
        <row r="20">
          <cell r="G20">
            <v>2276.8199999999997</v>
          </cell>
        </row>
        <row r="21">
          <cell r="G21">
            <v>4743.375</v>
          </cell>
        </row>
        <row r="22">
          <cell r="G22">
            <v>15558.27</v>
          </cell>
        </row>
        <row r="23">
          <cell r="G23">
            <v>4499.4299999999994</v>
          </cell>
        </row>
        <row r="24">
          <cell r="G24">
            <v>460.78500000000003</v>
          </cell>
        </row>
        <row r="25">
          <cell r="G25">
            <v>4580.7449999999999</v>
          </cell>
        </row>
        <row r="26">
          <cell r="G26">
            <v>2170.6950000000006</v>
          </cell>
        </row>
        <row r="30">
          <cell r="G30">
            <v>0</v>
          </cell>
        </row>
        <row r="31">
          <cell r="G31">
            <v>25790.333333333332</v>
          </cell>
        </row>
        <row r="32">
          <cell r="G32">
            <v>18598.999999999996</v>
          </cell>
        </row>
      </sheetData>
      <sheetData sheetId="8">
        <row r="8">
          <cell r="G8">
            <v>1192.6200000000001</v>
          </cell>
        </row>
        <row r="9">
          <cell r="G9">
            <v>298.15500000000003</v>
          </cell>
        </row>
        <row r="10">
          <cell r="G10">
            <v>569.20499999999993</v>
          </cell>
        </row>
        <row r="11">
          <cell r="G11">
            <v>243.94499999999999</v>
          </cell>
        </row>
        <row r="12">
          <cell r="G12">
            <v>135.52500000000001</v>
          </cell>
        </row>
        <row r="13">
          <cell r="G13">
            <v>731.83500000000004</v>
          </cell>
        </row>
        <row r="14">
          <cell r="G14">
            <v>650.52</v>
          </cell>
        </row>
        <row r="15">
          <cell r="G15">
            <v>677.625</v>
          </cell>
        </row>
        <row r="16">
          <cell r="G16">
            <v>1870.2449999999999</v>
          </cell>
        </row>
        <row r="17">
          <cell r="G17">
            <v>1572.09</v>
          </cell>
        </row>
        <row r="18">
          <cell r="G18">
            <v>189.73500000000001</v>
          </cell>
        </row>
        <row r="19">
          <cell r="G19">
            <v>298.15500000000003</v>
          </cell>
        </row>
        <row r="20">
          <cell r="G20">
            <v>2276.8199999999997</v>
          </cell>
        </row>
        <row r="21">
          <cell r="G21">
            <v>4743.375</v>
          </cell>
        </row>
        <row r="22">
          <cell r="G22">
            <v>15558.27</v>
          </cell>
        </row>
        <row r="23">
          <cell r="G23">
            <v>4499.4299999999994</v>
          </cell>
        </row>
        <row r="24">
          <cell r="G24">
            <v>460.78500000000003</v>
          </cell>
        </row>
        <row r="25">
          <cell r="G25">
            <v>4580.7449999999999</v>
          </cell>
        </row>
        <row r="26">
          <cell r="G26">
            <v>2170.6950000000006</v>
          </cell>
        </row>
        <row r="30">
          <cell r="G30">
            <v>599.91999999999996</v>
          </cell>
        </row>
      </sheetData>
      <sheetData sheetId="9">
        <row r="8">
          <cell r="G8">
            <v>1192.6200000000001</v>
          </cell>
        </row>
        <row r="9">
          <cell r="G9">
            <v>298.15500000000003</v>
          </cell>
        </row>
        <row r="10">
          <cell r="G10">
            <v>569.20499999999993</v>
          </cell>
        </row>
        <row r="11">
          <cell r="G11">
            <v>243.94499999999999</v>
          </cell>
        </row>
        <row r="12">
          <cell r="G12">
            <v>135.52500000000001</v>
          </cell>
        </row>
        <row r="13">
          <cell r="G13">
            <v>731.83500000000004</v>
          </cell>
        </row>
        <row r="14">
          <cell r="G14">
            <v>650.52</v>
          </cell>
        </row>
        <row r="15">
          <cell r="G15">
            <v>677.625</v>
          </cell>
        </row>
        <row r="16">
          <cell r="G16">
            <v>1870.2449999999999</v>
          </cell>
        </row>
        <row r="17">
          <cell r="G17">
            <v>1572.09</v>
          </cell>
        </row>
        <row r="18">
          <cell r="G18">
            <v>189.73500000000001</v>
          </cell>
        </row>
        <row r="19">
          <cell r="G19">
            <v>298.15500000000003</v>
          </cell>
        </row>
        <row r="20">
          <cell r="G20">
            <v>2276.8199999999997</v>
          </cell>
        </row>
        <row r="21">
          <cell r="G21">
            <v>4743.375</v>
          </cell>
        </row>
        <row r="22">
          <cell r="G22">
            <v>15558.27</v>
          </cell>
        </row>
        <row r="23">
          <cell r="G23">
            <v>4499.4299999999994</v>
          </cell>
        </row>
        <row r="24">
          <cell r="G24">
            <v>460.78500000000003</v>
          </cell>
        </row>
        <row r="25">
          <cell r="G25">
            <v>4580.7449999999999</v>
          </cell>
        </row>
        <row r="26">
          <cell r="G26">
            <v>4045.8850000000007</v>
          </cell>
        </row>
        <row r="30">
          <cell r="G30">
            <v>2943.83</v>
          </cell>
        </row>
      </sheetData>
      <sheetData sheetId="10">
        <row r="8">
          <cell r="G8">
            <v>1192.6200000000001</v>
          </cell>
        </row>
        <row r="9">
          <cell r="G9">
            <v>298.15500000000003</v>
          </cell>
        </row>
        <row r="10">
          <cell r="G10">
            <v>569.20499999999993</v>
          </cell>
        </row>
        <row r="11">
          <cell r="G11">
            <v>243.94499999999999</v>
          </cell>
        </row>
        <row r="12">
          <cell r="G12">
            <v>135.52500000000001</v>
          </cell>
        </row>
        <row r="13">
          <cell r="G13">
            <v>731.83500000000004</v>
          </cell>
        </row>
        <row r="14">
          <cell r="G14">
            <v>650.52</v>
          </cell>
        </row>
        <row r="15">
          <cell r="G15">
            <v>677.625</v>
          </cell>
        </row>
        <row r="16">
          <cell r="G16">
            <v>1870.2449999999999</v>
          </cell>
        </row>
        <row r="17">
          <cell r="G17">
            <v>1572.09</v>
          </cell>
        </row>
        <row r="18">
          <cell r="G18">
            <v>189.73500000000001</v>
          </cell>
        </row>
        <row r="19">
          <cell r="G19">
            <v>298.15500000000003</v>
          </cell>
        </row>
        <row r="20">
          <cell r="G20">
            <v>2276.8199999999997</v>
          </cell>
        </row>
        <row r="21">
          <cell r="G21">
            <v>4743.375</v>
          </cell>
        </row>
        <row r="22">
          <cell r="G22">
            <v>15558.27</v>
          </cell>
        </row>
        <row r="23">
          <cell r="G23">
            <v>4499.4299999999994</v>
          </cell>
        </row>
        <row r="24">
          <cell r="G24">
            <v>460.78500000000003</v>
          </cell>
        </row>
        <row r="25">
          <cell r="G25">
            <v>4580.7449999999999</v>
          </cell>
        </row>
        <row r="26">
          <cell r="G26">
            <v>6840.8450000000012</v>
          </cell>
        </row>
        <row r="30">
          <cell r="G30">
            <v>11729.32</v>
          </cell>
        </row>
      </sheetData>
      <sheetData sheetId="11">
        <row r="8">
          <cell r="G8">
            <v>1192.6200000000001</v>
          </cell>
        </row>
        <row r="9">
          <cell r="G9">
            <v>298.15500000000003</v>
          </cell>
        </row>
        <row r="10">
          <cell r="G10">
            <v>569.20499999999993</v>
          </cell>
        </row>
        <row r="11">
          <cell r="G11">
            <v>243.94499999999999</v>
          </cell>
        </row>
        <row r="12">
          <cell r="G12">
            <v>135.52500000000001</v>
          </cell>
        </row>
        <row r="13">
          <cell r="G13">
            <v>731.83500000000004</v>
          </cell>
        </row>
        <row r="14">
          <cell r="G14">
            <v>650.52</v>
          </cell>
        </row>
        <row r="15">
          <cell r="G15">
            <v>677.625</v>
          </cell>
        </row>
        <row r="16">
          <cell r="G16">
            <v>1870.2449999999999</v>
          </cell>
        </row>
        <row r="17">
          <cell r="G17">
            <v>1572.09</v>
          </cell>
        </row>
        <row r="18">
          <cell r="G18">
            <v>189.73500000000001</v>
          </cell>
        </row>
        <row r="19">
          <cell r="G19">
            <v>298.15500000000003</v>
          </cell>
        </row>
        <row r="20">
          <cell r="G20">
            <v>2276.8199999999997</v>
          </cell>
        </row>
        <row r="21">
          <cell r="G21">
            <v>4743.375</v>
          </cell>
        </row>
        <row r="22">
          <cell r="G22">
            <v>15558.27</v>
          </cell>
        </row>
        <row r="23">
          <cell r="G23">
            <v>4499.4299999999994</v>
          </cell>
        </row>
        <row r="24">
          <cell r="G24">
            <v>460.78500000000003</v>
          </cell>
        </row>
        <row r="25">
          <cell r="G25">
            <v>4580.7449999999999</v>
          </cell>
        </row>
        <row r="26">
          <cell r="G26">
            <v>5315.2250000000004</v>
          </cell>
        </row>
        <row r="30">
          <cell r="G30">
            <v>4000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tabSelected="1" zoomScale="75" zoomScaleNormal="75" zoomScaleSheetLayoutView="70" workbookViewId="0">
      <selection activeCell="B45" sqref="B45"/>
    </sheetView>
  </sheetViews>
  <sheetFormatPr defaultColWidth="8.85546875" defaultRowHeight="15.75" x14ac:dyDescent="0.25"/>
  <cols>
    <col min="1" max="1" width="5.85546875" style="1" customWidth="1"/>
    <col min="2" max="2" width="98.85546875" style="1" customWidth="1"/>
    <col min="3" max="3" width="30.140625" style="2" customWidth="1"/>
    <col min="4" max="16384" width="8.85546875" style="1"/>
  </cols>
  <sheetData>
    <row r="1" spans="1:3" s="32" customFormat="1" x14ac:dyDescent="0.25">
      <c r="C1" s="50"/>
    </row>
    <row r="2" spans="1:3" s="43" customFormat="1" ht="48" customHeight="1" x14ac:dyDescent="0.25">
      <c r="B2" s="49" t="s">
        <v>35</v>
      </c>
      <c r="C2" s="48"/>
    </row>
    <row r="3" spans="1:3" s="43" customFormat="1" x14ac:dyDescent="0.25">
      <c r="C3" s="47"/>
    </row>
    <row r="4" spans="1:3" s="43" customFormat="1" ht="42" customHeight="1" x14ac:dyDescent="0.25">
      <c r="A4" s="46">
        <v>1</v>
      </c>
      <c r="B4" s="45" t="s">
        <v>34</v>
      </c>
      <c r="C4" s="44">
        <v>43588.07</v>
      </c>
    </row>
    <row r="5" spans="1:3" s="19" customFormat="1" ht="39.6" customHeight="1" x14ac:dyDescent="0.25">
      <c r="A5" s="41">
        <v>2</v>
      </c>
      <c r="B5" s="37" t="s">
        <v>33</v>
      </c>
      <c r="C5" s="42">
        <v>652945.51</v>
      </c>
    </row>
    <row r="6" spans="1:3" s="19" customFormat="1" ht="39.6" customHeight="1" x14ac:dyDescent="0.25">
      <c r="A6" s="41">
        <v>3</v>
      </c>
      <c r="B6" s="37" t="s">
        <v>32</v>
      </c>
      <c r="C6" s="40">
        <f>950*2+700*5+359.26+300*4</f>
        <v>6959.26</v>
      </c>
    </row>
    <row r="7" spans="1:3" s="19" customFormat="1" ht="39.6" customHeight="1" x14ac:dyDescent="0.25">
      <c r="A7" s="41">
        <v>4</v>
      </c>
      <c r="B7" s="37" t="s">
        <v>31</v>
      </c>
      <c r="C7" s="40">
        <f>6050+900</f>
        <v>6950</v>
      </c>
    </row>
    <row r="8" spans="1:3" s="32" customFormat="1" ht="40.9" customHeight="1" x14ac:dyDescent="0.25">
      <c r="A8" s="38">
        <v>5</v>
      </c>
      <c r="B8" s="37" t="s">
        <v>30</v>
      </c>
      <c r="C8" s="39">
        <v>659238.31000000006</v>
      </c>
    </row>
    <row r="9" spans="1:3" s="32" customFormat="1" ht="36.6" customHeight="1" x14ac:dyDescent="0.25">
      <c r="A9" s="38">
        <v>6</v>
      </c>
      <c r="B9" s="37" t="s">
        <v>29</v>
      </c>
      <c r="C9" s="36">
        <f>C4+C5-C8</f>
        <v>37295.269999999902</v>
      </c>
    </row>
    <row r="10" spans="1:3" s="32" customFormat="1" ht="36.6" customHeight="1" x14ac:dyDescent="0.25">
      <c r="A10" s="35">
        <v>7</v>
      </c>
      <c r="B10" s="34" t="s">
        <v>28</v>
      </c>
      <c r="C10" s="33">
        <v>0</v>
      </c>
    </row>
    <row r="11" spans="1:3" ht="53.45" customHeight="1" x14ac:dyDescent="0.25">
      <c r="A11" s="31" t="s">
        <v>8</v>
      </c>
      <c r="B11" s="31" t="s">
        <v>7</v>
      </c>
      <c r="C11" s="30" t="s">
        <v>6</v>
      </c>
    </row>
    <row r="12" spans="1:3" ht="31.5" x14ac:dyDescent="0.25">
      <c r="A12" s="25">
        <v>1</v>
      </c>
      <c r="B12" s="28" t="s">
        <v>27</v>
      </c>
      <c r="C12" s="15">
        <f>[1]янв!G8+[1]фев!G8+[1]мар!G8+[1]апр!G8+[1]май!G8+[1]июн!G8+[1]июл!G8+[1]авг!G8+[1]сен!G8+[1]окт!G8+[1]ноя!G8+[1]дек!G8</f>
        <v>14203.020000000004</v>
      </c>
    </row>
    <row r="13" spans="1:3" x14ac:dyDescent="0.25">
      <c r="A13" s="25">
        <f>A12+1</f>
        <v>2</v>
      </c>
      <c r="B13" s="29" t="s">
        <v>26</v>
      </c>
      <c r="C13" s="15">
        <f>[1]янв!G9+[1]фев!G9+[1]мар!G9+[1]апр!G9+[1]май!G9+[1]июн!G9+[1]июл!G9+[1]авг!G9+[1]сен!G9+[1]окт!G9+[1]ноя!G9+[1]дек!G9</f>
        <v>3550.755000000001</v>
      </c>
    </row>
    <row r="14" spans="1:3" x14ac:dyDescent="0.25">
      <c r="A14" s="25">
        <f>A13+1</f>
        <v>3</v>
      </c>
      <c r="B14" s="28" t="s">
        <v>25</v>
      </c>
      <c r="C14" s="15">
        <f>[1]янв!G10+[1]фев!G10+[1]мар!G10+[1]апр!G10+[1]май!G10+[1]июн!G10+[1]июл!G10+[1]авг!G10+[1]сен!G10+[1]окт!G10+[1]ноя!G10+[1]дек!G10</f>
        <v>6776.2499999999991</v>
      </c>
    </row>
    <row r="15" spans="1:3" ht="42" customHeight="1" x14ac:dyDescent="0.25">
      <c r="A15" s="25">
        <f>A14+1</f>
        <v>4</v>
      </c>
      <c r="B15" s="28" t="s">
        <v>24</v>
      </c>
      <c r="C15" s="15">
        <f>[1]янв!G11+[1]фев!G11+[1]мар!G11+[1]апр!G11+[1]май!G11+[1]июн!G11+[1]июл!G11+[1]авг!G11+[1]сен!G11+[1]окт!G11+[1]ноя!G11+[1]дек!G11</f>
        <v>2927.34</v>
      </c>
    </row>
    <row r="16" spans="1:3" x14ac:dyDescent="0.25">
      <c r="A16" s="25">
        <f>A15+1</f>
        <v>5</v>
      </c>
      <c r="B16" s="28" t="s">
        <v>23</v>
      </c>
      <c r="C16" s="15">
        <f>[1]янв!G12+[1]фев!G12+[1]мар!G12+[1]апр!G12+[1]май!G12+[1]июн!G12+[1]июл!G12+[1]авг!G12+[1]сен!G12+[1]окт!G12+[1]ноя!G12+[1]дек!G12</f>
        <v>1626.3000000000004</v>
      </c>
    </row>
    <row r="17" spans="1:8" ht="31.5" x14ac:dyDescent="0.25">
      <c r="A17" s="25">
        <f>A16+1</f>
        <v>6</v>
      </c>
      <c r="B17" s="28" t="s">
        <v>22</v>
      </c>
      <c r="C17" s="15">
        <f>[1]янв!G13+[1]фев!G13+[1]мар!G13+[1]апр!G13+[1]май!G13+[1]июн!G13+[1]июл!G13+[1]авг!G13+[1]сен!G13+[1]окт!G13+[1]ноя!G13+[1]дек!G13</f>
        <v>8700.7049999999999</v>
      </c>
    </row>
    <row r="18" spans="1:8" x14ac:dyDescent="0.25">
      <c r="A18" s="25">
        <f>A17+1</f>
        <v>7</v>
      </c>
      <c r="B18" s="28" t="s">
        <v>21</v>
      </c>
      <c r="C18" s="15">
        <f>[1]янв!G14+[1]фев!G14+[1]мар!G14+[1]апр!G14+[1]май!G14+[1]июн!G14+[1]июл!G14+[1]авг!G14+[1]сен!G14+[1]окт!G14+[1]ноя!G14+[1]дек!G14</f>
        <v>7752.0300000000025</v>
      </c>
    </row>
    <row r="19" spans="1:8" x14ac:dyDescent="0.25">
      <c r="A19" s="25">
        <f>A18+1</f>
        <v>8</v>
      </c>
      <c r="B19" s="28" t="s">
        <v>20</v>
      </c>
      <c r="C19" s="15">
        <f>[1]янв!G15+[1]фев!G15+[1]мар!G15+[1]апр!G15+[1]май!G15+[1]июн!G15+[1]июл!G15+[1]авг!G15+[1]сен!G15+[1]окт!G15+[1]ноя!G15+[1]дек!G15</f>
        <v>8077.29</v>
      </c>
    </row>
    <row r="20" spans="1:8" ht="33" customHeight="1" x14ac:dyDescent="0.25">
      <c r="A20" s="25">
        <f>A19+1</f>
        <v>9</v>
      </c>
      <c r="B20" s="28" t="s">
        <v>19</v>
      </c>
      <c r="C20" s="15">
        <f>[1]янв!G16+[1]фев!G16+[1]мар!G16+[1]апр!G16+[1]май!G16+[1]июн!G16+[1]июл!G16+[1]авг!G16+[1]сен!G16+[1]окт!G16+[1]ноя!G16+[1]дек!G16</f>
        <v>22280.309999999994</v>
      </c>
    </row>
    <row r="21" spans="1:8" ht="33" customHeight="1" x14ac:dyDescent="0.25">
      <c r="A21" s="25">
        <f>A20+1</f>
        <v>10</v>
      </c>
      <c r="B21" s="28" t="s">
        <v>18</v>
      </c>
      <c r="C21" s="15">
        <f>[1]янв!G17+[1]фев!G17+[1]мар!G17+[1]апр!G17+[1]май!G17+[1]июн!G17+[1]июл!G17+[1]авг!G17+[1]сен!G17+[1]окт!G17+[1]ноя!G17+[1]дек!G17</f>
        <v>18756.66</v>
      </c>
    </row>
    <row r="22" spans="1:8" ht="41.25" customHeight="1" x14ac:dyDescent="0.25">
      <c r="A22" s="25">
        <f>A21+1</f>
        <v>11</v>
      </c>
      <c r="B22" s="28" t="s">
        <v>17</v>
      </c>
      <c r="C22" s="15">
        <f>[1]янв!G18+[1]фев!G18+[1]мар!G18+[1]апр!G18+[1]май!G18+[1]июн!G18+[1]июл!G18+[1]авг!G18+[1]сен!G18+[1]окт!G18+[1]ноя!G18+[1]дек!G18</f>
        <v>2249.7150000000006</v>
      </c>
    </row>
    <row r="23" spans="1:8" ht="37.15" customHeight="1" x14ac:dyDescent="0.25">
      <c r="A23" s="25">
        <f>A22+1</f>
        <v>12</v>
      </c>
      <c r="B23" s="28" t="s">
        <v>16</v>
      </c>
      <c r="C23" s="15">
        <f>[1]янв!G19+[1]фев!G19+[1]мар!G19+[1]апр!G19+[1]май!G19+[1]июн!G19+[1]июл!G19+[1]авг!G19+[1]сен!G19+[1]окт!G19+[1]ноя!G19+[1]дек!G19</f>
        <v>3550.755000000001</v>
      </c>
    </row>
    <row r="24" spans="1:8" x14ac:dyDescent="0.25">
      <c r="A24" s="25">
        <f>A23+1</f>
        <v>13</v>
      </c>
      <c r="B24" s="28" t="s">
        <v>15</v>
      </c>
      <c r="C24" s="15">
        <f>[1]янв!G20+[1]фев!G20+[1]мар!G20+[1]апр!G20+[1]май!G20+[1]июн!G20+[1]июл!G20+[1]авг!G20+[1]сен!G20+[1]окт!G20+[1]ноя!G20+[1]дек!G20</f>
        <v>27132.104999999996</v>
      </c>
    </row>
    <row r="25" spans="1:8" x14ac:dyDescent="0.25">
      <c r="A25" s="25">
        <f>A24+1</f>
        <v>14</v>
      </c>
      <c r="B25" s="28" t="s">
        <v>14</v>
      </c>
      <c r="C25" s="15">
        <f>[1]янв!G21+[1]фев!G21+[1]мар!G21+[1]апр!G21+[1]май!G21+[1]июн!G21+[1]июл!G21+[1]авг!G21+[1]сен!G21+[1]окт!G21+[1]ноя!G21+[1]дек!G21</f>
        <v>56541.03</v>
      </c>
    </row>
    <row r="26" spans="1:8" x14ac:dyDescent="0.25">
      <c r="A26" s="25">
        <f>A25+1</f>
        <v>15</v>
      </c>
      <c r="B26" s="28" t="s">
        <v>13</v>
      </c>
      <c r="C26" s="15">
        <f>[1]янв!G22+[1]фев!G22+[1]мар!G22+[1]апр!G22+[1]май!G22+[1]июн!G22+[1]июл!G22+[1]авг!G22+[1]сен!G22+[1]окт!G22+[1]ноя!G22+[1]дек!G22</f>
        <v>185398.19999999998</v>
      </c>
    </row>
    <row r="27" spans="1:8" x14ac:dyDescent="0.25">
      <c r="A27" s="25">
        <f>A26+1</f>
        <v>16</v>
      </c>
      <c r="B27" s="27" t="s">
        <v>12</v>
      </c>
      <c r="C27" s="15">
        <f>[1]янв!G23+[1]фев!G23+[1]мар!G23+[1]апр!G23+[1]май!G23+[1]июн!G23+[1]июл!G23+[1]авг!G23+[1]сен!G23+[1]окт!G23+[1]ноя!G23+[1]дек!G23</f>
        <v>53613.69</v>
      </c>
    </row>
    <row r="28" spans="1:8" x14ac:dyDescent="0.25">
      <c r="A28" s="25">
        <f>A27+1</f>
        <v>17</v>
      </c>
      <c r="B28" s="27" t="s">
        <v>11</v>
      </c>
      <c r="C28" s="15">
        <f>[1]янв!G24+[1]фев!G24+[1]мар!G24+[1]апр!G24+[1]май!G24+[1]июн!G24+[1]июл!G24+[1]авг!G24+[1]сен!G24+[1]окт!G24+[1]ноя!G24+[1]дек!G24</f>
        <v>5502.3149999999996</v>
      </c>
    </row>
    <row r="29" spans="1:8" ht="48.75" customHeight="1" x14ac:dyDescent="0.25">
      <c r="A29" s="25">
        <f>A28+1</f>
        <v>18</v>
      </c>
      <c r="B29" s="26" t="s">
        <v>10</v>
      </c>
      <c r="C29" s="15">
        <f>[1]янв!G25+[1]фев!G25+[1]мар!G25+[1]апр!G25+[1]май!G25+[1]июн!G25+[1]июл!G25+[1]авг!G25+[1]сен!G25+[1]окт!G25+[1]ноя!G25+[1]дек!G25</f>
        <v>54589.470000000008</v>
      </c>
    </row>
    <row r="30" spans="1:8" s="22" customFormat="1" ht="31.5" x14ac:dyDescent="0.25">
      <c r="A30" s="25">
        <f>A29+1</f>
        <v>19</v>
      </c>
      <c r="B30" s="24" t="s">
        <v>9</v>
      </c>
      <c r="C30" s="15">
        <f>[1]янв!G26+[1]фев!G26+[1]мар!G26+[1]апр!G26+[1]май!G26+[1]июн!G26+[1]июл!G26+[1]авг!G26+[1]сен!G26+[1]окт!G26+[1]ноя!G26+[1]дек!G26</f>
        <v>46091.87</v>
      </c>
      <c r="H30" s="23"/>
    </row>
    <row r="31" spans="1:8" s="6" customFormat="1" x14ac:dyDescent="0.25">
      <c r="A31" s="11" t="s">
        <v>2</v>
      </c>
      <c r="B31" s="21"/>
      <c r="C31" s="10">
        <f>SUM(C12:C30)</f>
        <v>529319.81000000006</v>
      </c>
    </row>
    <row r="32" spans="1:8" s="19" customFormat="1" x14ac:dyDescent="0.25">
      <c r="A32" s="20" t="s">
        <v>5</v>
      </c>
      <c r="B32" s="20"/>
      <c r="C32" s="10"/>
    </row>
    <row r="33" spans="1:3" s="14" customFormat="1" ht="45.75" customHeight="1" x14ac:dyDescent="0.25">
      <c r="A33" s="18" t="s">
        <v>8</v>
      </c>
      <c r="B33" s="18" t="s">
        <v>7</v>
      </c>
      <c r="C33" s="18" t="s">
        <v>6</v>
      </c>
    </row>
    <row r="34" spans="1:3" s="14" customFormat="1" ht="36.75" customHeight="1" x14ac:dyDescent="0.25">
      <c r="A34" s="17">
        <v>1</v>
      </c>
      <c r="B34" s="16" t="s">
        <v>5</v>
      </c>
      <c r="C34" s="15">
        <f>[1]янв!G30+[1]фев!G30+[1]мар!G30+[1]апр!G30+[1]май!G30+[1]июн!G30+[1]июл!G30+[1]авг!G30+[1]сен!G30+[1]окт!G30+[1]ноя!G30+[1]дек!G30</f>
        <v>41895.14</v>
      </c>
    </row>
    <row r="35" spans="1:3" s="14" customFormat="1" ht="34.5" customHeight="1" x14ac:dyDescent="0.25">
      <c r="A35" s="17">
        <v>2</v>
      </c>
      <c r="B35" s="16" t="s">
        <v>4</v>
      </c>
      <c r="C35" s="15">
        <f>[1]янв!G31+[1]фев!G31+[1]мар!G31+[1]апр!G31+[1]май!G31+[1]июн!G31+[1]июл!G31+[1]авг!G31</f>
        <v>25790.333333333332</v>
      </c>
    </row>
    <row r="36" spans="1:3" s="14" customFormat="1" ht="31.5" customHeight="1" x14ac:dyDescent="0.25">
      <c r="A36" s="17">
        <v>3</v>
      </c>
      <c r="B36" s="16" t="s">
        <v>3</v>
      </c>
      <c r="C36" s="15">
        <f>[1]янв!G32+[1]фев!G32+[1]мар!G32+[1]апр!G32+[1]май!G32+[1]июн!G32+[1]июл!G32+[1]авг!G32</f>
        <v>18598.999999999996</v>
      </c>
    </row>
    <row r="37" spans="1:3" s="12" customFormat="1" x14ac:dyDescent="0.25">
      <c r="A37" s="13" t="s">
        <v>2</v>
      </c>
      <c r="B37" s="13"/>
      <c r="C37" s="10">
        <f>SUM(C34:C36)</f>
        <v>86284.473333333328</v>
      </c>
    </row>
    <row r="38" spans="1:3" s="6" customFormat="1" x14ac:dyDescent="0.25">
      <c r="A38" s="11" t="s">
        <v>1</v>
      </c>
      <c r="B38" s="11"/>
      <c r="C38" s="10">
        <f>C31+C37</f>
        <v>615604.28333333344</v>
      </c>
    </row>
    <row r="39" spans="1:3" s="6" customFormat="1" ht="18.75" x14ac:dyDescent="0.3">
      <c r="A39" s="9"/>
      <c r="B39" s="8" t="s">
        <v>0</v>
      </c>
      <c r="C39" s="7">
        <f>C5-C38+C6</f>
        <v>44300.486666666569</v>
      </c>
    </row>
    <row r="40" spans="1:3" ht="18.75" x14ac:dyDescent="0.3">
      <c r="A40" s="5"/>
      <c r="B40" s="5"/>
      <c r="C40" s="3"/>
    </row>
    <row r="41" spans="1:3" ht="18.75" x14ac:dyDescent="0.3">
      <c r="A41" s="4"/>
      <c r="B41" s="4"/>
      <c r="C41" s="3"/>
    </row>
    <row r="42" spans="1:3" ht="18.75" x14ac:dyDescent="0.3">
      <c r="A42" s="4"/>
      <c r="B42" s="4"/>
      <c r="C42" s="3"/>
    </row>
    <row r="43" spans="1:3" ht="18.75" x14ac:dyDescent="0.3">
      <c r="A43" s="4"/>
      <c r="B43" s="4"/>
      <c r="C43" s="3"/>
    </row>
  </sheetData>
  <mergeCells count="4">
    <mergeCell ref="A38:B38"/>
    <mergeCell ref="B2:C2"/>
    <mergeCell ref="A31:B31"/>
    <mergeCell ref="A37:B37"/>
  </mergeCells>
  <pageMargins left="0.70866141732283472" right="0.70866141732283472" top="0.23622047244094491" bottom="0.23622047244094491" header="0.15748031496062992" footer="0.15748031496062992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 год</vt:lpstr>
      <vt:lpstr>'2025 год'!Область_печати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nix</dc:creator>
  <cp:lastModifiedBy>nix</cp:lastModifiedBy>
  <dcterms:created xsi:type="dcterms:W3CDTF">2026-02-09T12:26:08Z</dcterms:created>
  <dcterms:modified xsi:type="dcterms:W3CDTF">2026-02-09T12:27:47Z</dcterms:modified>
</cp:coreProperties>
</file>