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05 год" sheetId="1" r:id="rId1"/>
  </sheets>
  <externalReferences>
    <externalReference r:id="rId2"/>
  </externalReferences>
  <definedNames>
    <definedName name="_xlnm.Print_Area" localSheetId="0">'2005 год'!$A$1:$C$50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3" i="1"/>
  <c r="A14" i="1"/>
  <c r="C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C37" i="1"/>
  <c r="C32" i="1" l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<sst xmlns="http://schemas.openxmlformats.org/spreadsheetml/2006/main" count="42" uniqueCount="37">
  <si>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</si>
  <si>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</si>
  <si>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</si>
  <si>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</si>
  <si>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</si>
  <si>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</si>
  <si>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</si>
  <si>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</si>
  <si>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</si>
  <si>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</si>
  <si>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</si>
  <si>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</si>
  <si>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</si>
  <si>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съодержание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</si>
  <si>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</si>
  <si>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</si>
  <si>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</si>
  <si>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</si>
  <si>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</si>
  <si>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</si>
  <si>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</si>
  <si>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</si>
  <si>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</si>
  <si>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</si>
  <si>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</si>
  <si>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</si>
  <si>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</si>
  <si>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</si>
  <si>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</si>
  <si>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</si>
  <si>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</si>
  <si>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</si>
  <si>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</si>
  <si>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</si>
  <si>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</si>
  <si>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</si>
  <si>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Птицеводов д. 5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</si>
</sst>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b/>
      <sz val="14"/>
      <name val="Cambria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0" fontId="2" fillId="0" borderId="0" xfId="0" applyFont="1"/>
    <xf numFmtId="4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wrapText="1"/>
    </xf>
    <xf numFmtId="0" fontId="6" fillId="0" borderId="0" xfId="0" applyFont="1" applyFill="1" applyAlignment="1">
      <alignment horizontal="justify" wrapText="1"/>
    </xf>
    <xf numFmtId="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2" borderId="0" xfId="0" applyFont="1" applyFill="1"/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/>
    </xf>
    <xf numFmtId="0" fontId="3" fillId="2" borderId="0" xfId="0" applyFont="1" applyFill="1"/>
    <xf numFmtId="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1" fillId="2" borderId="0" xfId="0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1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1" fillId="3" borderId="0" xfId="0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7;&#1090;&#1080;&#1094;&#1077;&#1074;&#1086;&#1076;&#1086;&#1074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1244.3600000000001</v>
          </cell>
        </row>
        <row r="9">
          <cell r="G9">
            <v>311.09000000000003</v>
          </cell>
        </row>
        <row r="10">
          <cell r="G10">
            <v>591.07100000000003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746.61599999999999</v>
          </cell>
        </row>
        <row r="14">
          <cell r="G14">
            <v>684.39800000000002</v>
          </cell>
        </row>
        <row r="15">
          <cell r="G15">
            <v>715.50700000000006</v>
          </cell>
        </row>
        <row r="16">
          <cell r="G16">
            <v>1959.867</v>
          </cell>
        </row>
        <row r="17">
          <cell r="G17">
            <v>1679.8860000000002</v>
          </cell>
        </row>
        <row r="18">
          <cell r="G18">
            <v>186.654</v>
          </cell>
        </row>
        <row r="19">
          <cell r="G19">
            <v>311.09000000000003</v>
          </cell>
        </row>
        <row r="20">
          <cell r="G20">
            <v>2084.3030000000003</v>
          </cell>
        </row>
        <row r="21">
          <cell r="G21">
            <v>4946.3310000000001</v>
          </cell>
        </row>
        <row r="22">
          <cell r="G22">
            <v>16052.244000000001</v>
          </cell>
        </row>
        <row r="23">
          <cell r="G23">
            <v>4728.5680000000002</v>
          </cell>
        </row>
        <row r="24">
          <cell r="G24">
            <v>497.74400000000003</v>
          </cell>
        </row>
        <row r="25">
          <cell r="G25">
            <v>4821.8950000000004</v>
          </cell>
        </row>
        <row r="26">
          <cell r="G26">
            <v>5829.7280000000001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2025.3980000000001</v>
          </cell>
        </row>
        <row r="30">
          <cell r="G30">
            <v>61.15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2025.3980000000001</v>
          </cell>
        </row>
        <row r="30">
          <cell r="G30">
            <v>1392.77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2025.3980000000001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2025.3980000000001</v>
          </cell>
        </row>
        <row r="30">
          <cell r="G30">
            <v>63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6241.1779999999999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2384.5780000000004</v>
          </cell>
        </row>
        <row r="30">
          <cell r="G30">
            <v>2934.05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5236.5780000000004</v>
          </cell>
        </row>
        <row r="30">
          <cell r="G30">
            <v>2636.37</v>
          </cell>
        </row>
        <row r="31">
          <cell r="G31">
            <v>26711.416666666668</v>
          </cell>
        </row>
        <row r="32">
          <cell r="G32">
            <v>19263.250000000004</v>
          </cell>
        </row>
      </sheetData>
      <sheetData sheetId="8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3796.3180000000002</v>
          </cell>
        </row>
        <row r="30">
          <cell r="G30">
            <v>2420.15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2384.5780000000004</v>
          </cell>
        </row>
        <row r="30">
          <cell r="G30">
            <v>2641.98</v>
          </cell>
        </row>
      </sheetData>
      <sheetData sheetId="10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2384.5780000000004</v>
          </cell>
        </row>
        <row r="30">
          <cell r="G30">
            <v>0</v>
          </cell>
        </row>
      </sheetData>
      <sheetData sheetId="11">
        <row r="8">
          <cell r="G8">
            <v>1368.796</v>
          </cell>
        </row>
        <row r="9">
          <cell r="G9">
            <v>342.19900000000001</v>
          </cell>
        </row>
        <row r="10">
          <cell r="G10">
            <v>653.28899999999999</v>
          </cell>
        </row>
        <row r="11">
          <cell r="G11">
            <v>279.98099999999999</v>
          </cell>
        </row>
        <row r="12">
          <cell r="G12">
            <v>155.54500000000002</v>
          </cell>
        </row>
        <row r="13">
          <cell r="G13">
            <v>839.9430000000001</v>
          </cell>
        </row>
        <row r="14">
          <cell r="G14">
            <v>746.61599999999999</v>
          </cell>
        </row>
        <row r="15">
          <cell r="G15">
            <v>777.72500000000002</v>
          </cell>
        </row>
        <row r="16">
          <cell r="G16">
            <v>2146.5209999999997</v>
          </cell>
        </row>
        <row r="17">
          <cell r="G17">
            <v>1804.3219999999999</v>
          </cell>
        </row>
        <row r="18">
          <cell r="G18">
            <v>217.76300000000003</v>
          </cell>
        </row>
        <row r="19">
          <cell r="G19">
            <v>342.19900000000001</v>
          </cell>
        </row>
        <row r="20">
          <cell r="G20">
            <v>2270.9569999999999</v>
          </cell>
        </row>
        <row r="21">
          <cell r="G21">
            <v>5412.9660000000003</v>
          </cell>
        </row>
        <row r="22">
          <cell r="G22">
            <v>17514.366999999998</v>
          </cell>
        </row>
        <row r="23">
          <cell r="G23">
            <v>5164.0940000000001</v>
          </cell>
        </row>
        <row r="24">
          <cell r="G24">
            <v>528.85300000000007</v>
          </cell>
        </row>
        <row r="25">
          <cell r="G25">
            <v>5257.4210000000003</v>
          </cell>
        </row>
        <row r="26">
          <cell r="G26">
            <v>3306.5180000000005</v>
          </cell>
        </row>
        <row r="30">
          <cell r="G30">
            <v>16403.189999999999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="85" zoomScaleNormal="85" zoomScaleSheetLayoutView="70" workbookViewId="0">
      <selection activeCell="B59" sqref="B59"/>
    </sheetView>
  </sheetViews>
  <sheetFormatPr defaultColWidth="8.85546875" defaultRowHeight="15.75" x14ac:dyDescent="0.25"/>
  <cols>
    <col min="1" max="1" width="13" style="1" customWidth="1"/>
    <col min="2" max="2" width="70.7109375" style="1" customWidth="1"/>
    <col min="3" max="3" width="54.7109375" style="2" customWidth="1"/>
    <col min="4" max="16384" width="8.85546875" style="1"/>
  </cols>
  <sheetData>
    <row r="1" spans="1:3" s="5" customFormat="1" x14ac:dyDescent="0.25">
      <c r="C1" s="59"/>
    </row>
    <row r="2" spans="1:3" s="5" customFormat="1" ht="37.5" customHeight="1" x14ac:dyDescent="0.25">
      <c r="A2" s="58"/>
      <c r="B2" s="57" t="s">
        <v>36</v>
      </c>
      <c r="C2" s="56"/>
    </row>
    <row r="3" spans="1:3" s="5" customFormat="1" ht="24" customHeight="1" x14ac:dyDescent="0.25">
      <c r="A3" s="55"/>
      <c r="B3" s="54"/>
      <c r="C3" s="53"/>
    </row>
    <row r="4" spans="1:3" s="5" customFormat="1" ht="44.25" customHeight="1" x14ac:dyDescent="0.25">
      <c r="A4" s="52">
        <v>1</v>
      </c>
      <c r="B4" s="51" t="s">
        <v>35</v>
      </c>
      <c r="C4" s="50">
        <v>98176.28</v>
      </c>
    </row>
    <row r="5" spans="1:3" s="30" customFormat="1" ht="35.450000000000003" customHeight="1" x14ac:dyDescent="0.25">
      <c r="A5" s="49">
        <v>2</v>
      </c>
      <c r="B5" s="44" t="s">
        <v>34</v>
      </c>
      <c r="C5" s="48">
        <v>759610.01</v>
      </c>
    </row>
    <row r="6" spans="1:3" s="30" customFormat="1" ht="35.450000000000003" customHeight="1" x14ac:dyDescent="0.25">
      <c r="A6" s="49">
        <v>3</v>
      </c>
      <c r="B6" s="44" t="s">
        <v>33</v>
      </c>
      <c r="C6" s="48">
        <f>550*2+300*5+300*5</f>
        <v>4100</v>
      </c>
    </row>
    <row r="7" spans="1:3" s="30" customFormat="1" ht="35.450000000000003" customHeight="1" x14ac:dyDescent="0.25">
      <c r="A7" s="49">
        <v>4</v>
      </c>
      <c r="B7" s="44" t="s">
        <v>32</v>
      </c>
      <c r="C7" s="48">
        <f>2850+900</f>
        <v>3750</v>
      </c>
    </row>
    <row r="8" spans="1:3" s="5" customFormat="1" ht="34.15" customHeight="1" x14ac:dyDescent="0.25">
      <c r="A8" s="45">
        <v>5</v>
      </c>
      <c r="B8" s="44" t="s">
        <v>31</v>
      </c>
      <c r="C8" s="47">
        <v>736487.8</v>
      </c>
    </row>
    <row r="9" spans="1:3" s="5" customFormat="1" ht="42.6" customHeight="1" x14ac:dyDescent="0.25">
      <c r="A9" s="45">
        <v>6</v>
      </c>
      <c r="B9" s="44" t="s">
        <v>30</v>
      </c>
      <c r="C9" s="46">
        <f>C4+C5-C8</f>
        <v>121298.48999999999</v>
      </c>
    </row>
    <row r="10" spans="1:3" s="5" customFormat="1" ht="42.6" customHeight="1" x14ac:dyDescent="0.25">
      <c r="A10" s="45">
        <v>7</v>
      </c>
      <c r="B10" s="44" t="s">
        <v>29</v>
      </c>
      <c r="C10" s="43" t="s">
        <v>28</v>
      </c>
    </row>
    <row r="11" spans="1:3" ht="20.25" customHeight="1" x14ac:dyDescent="0.25">
      <c r="A11" s="42"/>
      <c r="B11" s="42"/>
      <c r="C11" s="41"/>
    </row>
    <row r="12" spans="1:3" ht="53.45" customHeight="1" x14ac:dyDescent="0.25">
      <c r="A12" s="40" t="s">
        <v>8</v>
      </c>
      <c r="B12" s="40" t="s">
        <v>7</v>
      </c>
      <c r="C12" s="28" t="s">
        <v>6</v>
      </c>
    </row>
    <row r="13" spans="1:3" ht="45.75" customHeight="1" x14ac:dyDescent="0.25">
      <c r="A13" s="35">
        <v>1</v>
      </c>
      <c r="B13" s="38" t="s">
        <v>27</v>
      </c>
      <c r="C13" s="25">
        <f>[1]янв!G8+[1]фев!G8+[1]мар!G8+[1]апр!G8+[1]май!G8+[1]июн!G8+[1]июл!G8+[1]авг!G8+[1]сен!G8+[1]окт!G8+[1]ноя!G8+[1]дек!G8</f>
        <v>16301.116000000002</v>
      </c>
    </row>
    <row r="14" spans="1:3" ht="30.75" customHeight="1" x14ac:dyDescent="0.25">
      <c r="A14" s="35">
        <f>A13+1</f>
        <v>2</v>
      </c>
      <c r="B14" s="39" t="s">
        <v>26</v>
      </c>
      <c r="C14" s="25">
        <f>[1]янв!G9+[1]фев!G9+[1]мар!G9+[1]апр!G9+[1]май!G9+[1]июн!G9+[1]июл!G9+[1]авг!G9+[1]сен!G9+[1]окт!G9+[1]ноя!G9+[1]дек!G9</f>
        <v>4075.2790000000005</v>
      </c>
    </row>
    <row r="15" spans="1:3" ht="27" customHeight="1" x14ac:dyDescent="0.25">
      <c r="A15" s="35">
        <f>A14+1</f>
        <v>3</v>
      </c>
      <c r="B15" s="38" t="s">
        <v>25</v>
      </c>
      <c r="C15" s="25">
        <f>[1]янв!G10+[1]фев!G10+[1]мар!G10+[1]апр!G10+[1]май!G10+[1]июн!G10+[1]июл!G10+[1]авг!G10+[1]сен!G10+[1]окт!G10+[1]ноя!G10+[1]дек!G10</f>
        <v>7777.2499999999982</v>
      </c>
    </row>
    <row r="16" spans="1:3" ht="26.25" customHeight="1" x14ac:dyDescent="0.25">
      <c r="A16" s="35">
        <f>A15+1</f>
        <v>4</v>
      </c>
      <c r="B16" s="38" t="s">
        <v>24</v>
      </c>
      <c r="C16" s="25">
        <f>[1]янв!G11+[1]фев!G11+[1]мар!G11+[1]апр!G11+[1]май!G11+[1]июн!G11+[1]июл!G11+[1]авг!G11+[1]сен!G11+[1]окт!G11+[1]ноя!G11+[1]дек!G11</f>
        <v>3359.771999999999</v>
      </c>
    </row>
    <row r="17" spans="1:3" ht="31.5" x14ac:dyDescent="0.25">
      <c r="A17" s="35">
        <f>A16+1</f>
        <v>5</v>
      </c>
      <c r="B17" s="38" t="s">
        <v>23</v>
      </c>
      <c r="C17" s="25">
        <f>[1]янв!G12+[1]фев!G12+[1]мар!G12+[1]апр!G12+[1]май!G12+[1]июн!G12+[1]июл!G12+[1]авг!G12+[1]сен!G12+[1]окт!G12+[1]ноя!G12+[1]дек!G12</f>
        <v>1866.5400000000006</v>
      </c>
    </row>
    <row r="18" spans="1:3" ht="53.25" customHeight="1" x14ac:dyDescent="0.25">
      <c r="A18" s="35">
        <f>A17+1</f>
        <v>6</v>
      </c>
      <c r="B18" s="38" t="s">
        <v>22</v>
      </c>
      <c r="C18" s="25">
        <f>[1]янв!G13+[1]фев!G13+[1]мар!G13+[1]апр!G13+[1]май!G13+[1]июн!G13+[1]июл!G13+[1]авг!G13+[1]сен!G13+[1]окт!G13+[1]ноя!G13+[1]дек!G13</f>
        <v>9985.9889999999996</v>
      </c>
    </row>
    <row r="19" spans="1:3" ht="30.75" customHeight="1" x14ac:dyDescent="0.25">
      <c r="A19" s="35">
        <f>A18+1</f>
        <v>7</v>
      </c>
      <c r="B19" s="38" t="s">
        <v>21</v>
      </c>
      <c r="C19" s="25">
        <f>[1]янв!G14+[1]фев!G14+[1]мар!G14+[1]апр!G14+[1]май!G14+[1]июн!G14+[1]июл!G14+[1]авг!G14+[1]сен!G14+[1]окт!G14+[1]ноя!G14+[1]дек!G14</f>
        <v>8897.1739999999991</v>
      </c>
    </row>
    <row r="20" spans="1:3" ht="30.75" customHeight="1" x14ac:dyDescent="0.25">
      <c r="A20" s="35">
        <f>A19+1</f>
        <v>8</v>
      </c>
      <c r="B20" s="38" t="s">
        <v>20</v>
      </c>
      <c r="C20" s="25">
        <f>[1]янв!G15+[1]фев!G15+[1]мар!G15+[1]апр!G15+[1]май!G15+[1]июн!G15+[1]июл!G15+[1]авг!G15+[1]сен!G15+[1]окт!G15+[1]ноя!G15+[1]дек!G15</f>
        <v>9270.4820000000018</v>
      </c>
    </row>
    <row r="21" spans="1:3" ht="33" customHeight="1" x14ac:dyDescent="0.25">
      <c r="A21" s="35">
        <f>A20+1</f>
        <v>9</v>
      </c>
      <c r="B21" s="38" t="s">
        <v>19</v>
      </c>
      <c r="C21" s="25">
        <f>[1]янв!G16+[1]фев!G16+[1]мар!G16+[1]апр!G16+[1]май!G16+[1]июн!G16+[1]июл!G16+[1]авг!G16+[1]сен!G16+[1]окт!G16+[1]ноя!G16+[1]дек!G16</f>
        <v>25571.598000000005</v>
      </c>
    </row>
    <row r="22" spans="1:3" ht="23.25" customHeight="1" x14ac:dyDescent="0.25">
      <c r="A22" s="35">
        <f>A21+1</f>
        <v>10</v>
      </c>
      <c r="B22" s="38" t="s">
        <v>18</v>
      </c>
      <c r="C22" s="25">
        <f>[1]янв!G17+[1]фев!G17+[1]мар!G17+[1]апр!G17+[1]май!G17+[1]июн!G17+[1]июл!G17+[1]авг!G17+[1]сен!G17+[1]окт!G17+[1]ноя!G17+[1]дек!G17</f>
        <v>21527.428</v>
      </c>
    </row>
    <row r="23" spans="1:3" ht="30" customHeight="1" x14ac:dyDescent="0.25">
      <c r="A23" s="35">
        <f>A22+1</f>
        <v>11</v>
      </c>
      <c r="B23" s="38" t="s">
        <v>17</v>
      </c>
      <c r="C23" s="25">
        <f>[1]янв!G18+[1]фев!G18+[1]мар!G18+[1]апр!G18+[1]май!G18+[1]июн!G18+[1]июл!G18+[1]авг!G18+[1]сен!G18+[1]окт!G18+[1]ноя!G18+[1]дек!G18</f>
        <v>2582.0469999999996</v>
      </c>
    </row>
    <row r="24" spans="1:3" ht="30" customHeight="1" x14ac:dyDescent="0.25">
      <c r="A24" s="35">
        <f>A23+1</f>
        <v>12</v>
      </c>
      <c r="B24" s="38" t="s">
        <v>16</v>
      </c>
      <c r="C24" s="25">
        <f>[1]янв!G19+[1]фев!G19+[1]мар!G19+[1]апр!G19+[1]май!G19+[1]июн!G19+[1]июл!G19+[1]авг!G19+[1]сен!G19+[1]окт!G19+[1]ноя!G19+[1]дек!G19</f>
        <v>4075.2790000000005</v>
      </c>
    </row>
    <row r="25" spans="1:3" ht="31.5" x14ac:dyDescent="0.25">
      <c r="A25" s="35">
        <f>A24+1</f>
        <v>13</v>
      </c>
      <c r="B25" s="38" t="s">
        <v>15</v>
      </c>
      <c r="C25" s="25">
        <f>[1]янв!G20+[1]фев!G20+[1]мар!G20+[1]апр!G20+[1]май!G20+[1]июн!G20+[1]июл!G20+[1]авг!G20+[1]сен!G20+[1]окт!G20+[1]ноя!G20+[1]дек!G20</f>
        <v>27064.829999999994</v>
      </c>
    </row>
    <row r="26" spans="1:3" x14ac:dyDescent="0.25">
      <c r="A26" s="35">
        <f>A25+1</f>
        <v>14</v>
      </c>
      <c r="B26" s="38" t="s">
        <v>14</v>
      </c>
      <c r="C26" s="25">
        <f>[1]янв!G21+[1]фев!G21+[1]мар!G21+[1]апр!G21+[1]май!G21+[1]июн!G21+[1]июл!G21+[1]авг!G21+[1]сен!G21+[1]окт!G21+[1]ноя!G21+[1]дек!G21</f>
        <v>64488.957000000002</v>
      </c>
    </row>
    <row r="27" spans="1:3" ht="31.5" x14ac:dyDescent="0.25">
      <c r="A27" s="35">
        <f>A26+1</f>
        <v>15</v>
      </c>
      <c r="B27" s="38" t="s">
        <v>13</v>
      </c>
      <c r="C27" s="25">
        <f>[1]янв!G22+[1]фев!G22+[1]мар!G22+[1]апр!G22+[1]май!G22+[1]июн!G22+[1]июл!G22+[1]авг!G22+[1]сен!G22+[1]окт!G22+[1]ноя!G22+[1]дек!G22</f>
        <v>208710.28099999999</v>
      </c>
    </row>
    <row r="28" spans="1:3" x14ac:dyDescent="0.25">
      <c r="A28" s="35">
        <f>A27+1</f>
        <v>16</v>
      </c>
      <c r="B28" s="37" t="s">
        <v>12</v>
      </c>
      <c r="C28" s="25">
        <f>[1]янв!G23+[1]фев!G23+[1]мар!G23+[1]апр!G23+[1]май!G23+[1]июн!G23+[1]июл!G23+[1]авг!G23+[1]сен!G23+[1]окт!G23+[1]ноя!G23+[1]дек!G23</f>
        <v>61533.601999999992</v>
      </c>
    </row>
    <row r="29" spans="1:3" x14ac:dyDescent="0.25">
      <c r="A29" s="35">
        <f>A28+1</f>
        <v>17</v>
      </c>
      <c r="B29" s="37" t="s">
        <v>11</v>
      </c>
      <c r="C29" s="25">
        <f>[1]янв!G24+[1]фев!G24+[1]мар!G24+[1]апр!G24+[1]май!G24+[1]июн!G24+[1]июл!G24+[1]авг!G24+[1]сен!G24+[1]окт!G24+[1]ноя!G24+[1]дек!G24</f>
        <v>6315.1270000000004</v>
      </c>
    </row>
    <row r="30" spans="1:3" ht="36" customHeight="1" x14ac:dyDescent="0.25">
      <c r="A30" s="35">
        <f>A29+1</f>
        <v>18</v>
      </c>
      <c r="B30" s="36" t="s">
        <v>10</v>
      </c>
      <c r="C30" s="25">
        <f>[1]янв!G25+[1]фев!G25+[1]мар!G25+[1]апр!G25+[1]май!G25+[1]июн!G25+[1]июл!G25+[1]авг!G25+[1]сен!G25+[1]окт!G25+[1]ноя!G25+[1]дек!G25</f>
        <v>62653.52600000002</v>
      </c>
    </row>
    <row r="31" spans="1:3" s="33" customFormat="1" ht="47.25" x14ac:dyDescent="0.25">
      <c r="A31" s="35">
        <f>A30+1</f>
        <v>19</v>
      </c>
      <c r="B31" s="34" t="s">
        <v>9</v>
      </c>
      <c r="C31" s="25">
        <f>[1]янв!G26+[1]фев!G26+[1]мар!G26+[1]апр!G26+[1]май!G26+[1]июн!G26+[1]июл!G26+[1]авг!G26+[1]сен!G26+[1]окт!G26+[1]ноя!G26+[1]дек!G26</f>
        <v>39665.646000000008</v>
      </c>
    </row>
    <row r="32" spans="1:3" s="18" customFormat="1" x14ac:dyDescent="0.25">
      <c r="A32" s="20" t="s">
        <v>2</v>
      </c>
      <c r="B32" s="32"/>
      <c r="C32" s="25">
        <f>SUM(C13:C31)</f>
        <v>585721.92299999995</v>
      </c>
    </row>
    <row r="33" spans="1:9" s="30" customFormat="1" x14ac:dyDescent="0.25">
      <c r="A33" s="31" t="s">
        <v>5</v>
      </c>
      <c r="B33" s="31"/>
      <c r="C33" s="25"/>
    </row>
    <row r="34" spans="1:9" s="24" customFormat="1" ht="39" customHeight="1" x14ac:dyDescent="0.25">
      <c r="A34" s="29" t="s">
        <v>8</v>
      </c>
      <c r="B34" s="29" t="s">
        <v>7</v>
      </c>
      <c r="C34" s="28" t="s">
        <v>6</v>
      </c>
    </row>
    <row r="35" spans="1:9" s="24" customFormat="1" ht="28.15" customHeight="1" x14ac:dyDescent="0.25">
      <c r="A35" s="27">
        <v>1</v>
      </c>
      <c r="B35" s="26" t="s">
        <v>5</v>
      </c>
      <c r="C35" s="25">
        <f>[1]янв!G30+[1]фев!G30+[1]мар!G30+[1]апр!G30+[1]май!G30+[1]июн!G30+[1]июл!G30+[1]авг!G30+[1]сен!G30+[1]окт!G30+[1]ноя!G30+[1]дек!G30</f>
        <v>28552.659999999996</v>
      </c>
    </row>
    <row r="36" spans="1:9" s="24" customFormat="1" ht="34.5" customHeight="1" x14ac:dyDescent="0.25">
      <c r="A36" s="27">
        <v>2</v>
      </c>
      <c r="B36" s="26" t="s">
        <v>4</v>
      </c>
      <c r="C36" s="25">
        <f>[1]янв!G31+[1]фев!G31+[1]мар!G31+[1]апр!G31+[1]май!G31+[1]июн!G31+[1]июл!G31+[1]авг!G31+[1]сен!G31</f>
        <v>26711.416666666668</v>
      </c>
    </row>
    <row r="37" spans="1:9" s="24" customFormat="1" ht="28.15" customHeight="1" x14ac:dyDescent="0.25">
      <c r="A37" s="27">
        <v>3</v>
      </c>
      <c r="B37" s="26" t="s">
        <v>3</v>
      </c>
      <c r="C37" s="25">
        <f>[1]янв!G32+[1]фев!G32+[1]мар!G32+[1]апр!G32+[1]май!G32+[1]июн!G32+[1]июл!G32+[1]авг!G32+[1]сен!G32</f>
        <v>19263.250000000004</v>
      </c>
    </row>
    <row r="38" spans="1:9" s="21" customFormat="1" x14ac:dyDescent="0.25">
      <c r="A38" s="23" t="s">
        <v>2</v>
      </c>
      <c r="B38" s="23"/>
      <c r="C38" s="22">
        <f>SUM(C35:C37)</f>
        <v>74527.32666666666</v>
      </c>
    </row>
    <row r="39" spans="1:9" s="18" customFormat="1" x14ac:dyDescent="0.25">
      <c r="A39" s="20" t="s">
        <v>1</v>
      </c>
      <c r="B39" s="20"/>
      <c r="C39" s="19">
        <f>C38+C32</f>
        <v>660249.24966666661</v>
      </c>
    </row>
    <row r="40" spans="1:9" s="5" customFormat="1" ht="18.75" x14ac:dyDescent="0.3">
      <c r="A40" s="17"/>
      <c r="B40" s="16" t="s">
        <v>0</v>
      </c>
      <c r="C40" s="15">
        <f>C5-C39+C6</f>
        <v>103460.7603333334</v>
      </c>
    </row>
    <row r="41" spans="1:9" s="5" customFormat="1" ht="18.75" customHeight="1" x14ac:dyDescent="0.3">
      <c r="A41" s="14"/>
      <c r="B41" s="13"/>
      <c r="C41" s="12"/>
      <c r="D41" s="6"/>
      <c r="E41" s="6"/>
      <c r="F41" s="6"/>
      <c r="G41" s="6"/>
      <c r="H41" s="6"/>
      <c r="I41" s="6"/>
    </row>
    <row r="42" spans="1:9" s="5" customFormat="1" ht="20.25" customHeight="1" x14ac:dyDescent="0.3">
      <c r="A42" s="14"/>
      <c r="B42" s="13"/>
      <c r="C42" s="12"/>
      <c r="D42" s="6"/>
      <c r="E42" s="6"/>
      <c r="F42" s="6"/>
      <c r="G42" s="6"/>
      <c r="H42" s="6"/>
      <c r="I42" s="6"/>
    </row>
    <row r="43" spans="1:9" s="5" customFormat="1" ht="18.75" customHeight="1" x14ac:dyDescent="0.3">
      <c r="A43" s="11"/>
      <c r="B43" s="10"/>
      <c r="C43" s="9"/>
      <c r="D43" s="6"/>
      <c r="E43" s="6"/>
      <c r="F43" s="6"/>
      <c r="G43" s="6"/>
      <c r="H43" s="6"/>
      <c r="I43" s="6"/>
    </row>
    <row r="44" spans="1:9" s="5" customFormat="1" ht="22.5" customHeight="1" x14ac:dyDescent="0.3">
      <c r="A44" s="11"/>
      <c r="B44" s="10"/>
      <c r="C44" s="9"/>
      <c r="D44" s="6"/>
      <c r="E44" s="6"/>
      <c r="F44" s="6"/>
      <c r="G44" s="6"/>
      <c r="H44" s="6"/>
      <c r="I44" s="6"/>
    </row>
    <row r="45" spans="1:9" s="7" customFormat="1" ht="18" x14ac:dyDescent="0.25">
      <c r="A45" s="6"/>
      <c r="B45" s="6"/>
      <c r="C45" s="4"/>
      <c r="D45" s="8"/>
      <c r="E45" s="8"/>
      <c r="F45" s="8"/>
      <c r="G45" s="8"/>
      <c r="H45" s="8"/>
      <c r="I45" s="8"/>
    </row>
    <row r="46" spans="1:9" s="7" customFormat="1" ht="28.5" customHeight="1" x14ac:dyDescent="0.25">
      <c r="A46" s="6"/>
      <c r="B46" s="6"/>
      <c r="C46" s="4"/>
      <c r="D46" s="8"/>
      <c r="E46" s="8"/>
      <c r="F46" s="8"/>
      <c r="G46" s="8"/>
      <c r="H46" s="8"/>
      <c r="I46" s="8"/>
    </row>
    <row r="47" spans="1:9" s="7" customFormat="1" ht="16.5" customHeight="1" x14ac:dyDescent="0.25">
      <c r="A47" s="6"/>
      <c r="B47" s="6"/>
      <c r="C47" s="4"/>
      <c r="D47" s="8"/>
      <c r="E47" s="8"/>
      <c r="F47" s="8"/>
      <c r="G47" s="8"/>
      <c r="H47" s="8"/>
      <c r="I47" s="8"/>
    </row>
    <row r="48" spans="1:9" s="5" customFormat="1" ht="18" x14ac:dyDescent="0.25">
      <c r="A48" s="6"/>
      <c r="B48" s="6"/>
      <c r="C48" s="4"/>
      <c r="D48" s="6"/>
      <c r="E48" s="6"/>
      <c r="F48" s="6"/>
      <c r="G48" s="6"/>
      <c r="H48" s="6"/>
      <c r="I48" s="6"/>
    </row>
    <row r="49" spans="1:9" s="5" customFormat="1" ht="18" x14ac:dyDescent="0.25">
      <c r="A49" s="6"/>
      <c r="B49" s="6"/>
      <c r="C49" s="4"/>
      <c r="D49" s="6"/>
      <c r="E49" s="6"/>
      <c r="F49" s="6"/>
      <c r="G49" s="6"/>
      <c r="H49" s="6"/>
      <c r="I49" s="6"/>
    </row>
    <row r="50" spans="1:9" s="5" customFormat="1" ht="18" x14ac:dyDescent="0.25">
      <c r="A50" s="6"/>
      <c r="B50" s="6"/>
      <c r="C50" s="4"/>
      <c r="D50" s="6"/>
      <c r="E50" s="6"/>
      <c r="F50" s="6"/>
      <c r="G50" s="6"/>
      <c r="H50" s="6"/>
      <c r="I50" s="6"/>
    </row>
    <row r="51" spans="1:9" s="5" customFormat="1" ht="18" x14ac:dyDescent="0.25">
      <c r="A51" s="6"/>
      <c r="B51" s="6"/>
      <c r="C51" s="4"/>
      <c r="D51" s="6"/>
      <c r="E51" s="6"/>
      <c r="F51" s="6"/>
      <c r="G51" s="6"/>
      <c r="H51" s="6"/>
      <c r="I51" s="6"/>
    </row>
    <row r="52" spans="1:9" s="5" customFormat="1" ht="18" x14ac:dyDescent="0.25">
      <c r="A52" s="3"/>
      <c r="B52" s="3"/>
      <c r="C52" s="4"/>
      <c r="D52" s="6"/>
      <c r="E52" s="6"/>
      <c r="F52" s="6"/>
      <c r="G52" s="6"/>
      <c r="H52" s="6"/>
      <c r="I52" s="6"/>
    </row>
    <row r="53" spans="1:9" s="5" customFormat="1" ht="18" x14ac:dyDescent="0.25">
      <c r="A53" s="3"/>
      <c r="B53" s="3"/>
      <c r="C53" s="4"/>
      <c r="D53" s="6"/>
      <c r="E53" s="6"/>
      <c r="F53" s="6"/>
      <c r="G53" s="6"/>
      <c r="H53" s="6"/>
      <c r="I53" s="6"/>
    </row>
    <row r="54" spans="1:9" s="5" customFormat="1" ht="18" x14ac:dyDescent="0.25">
      <c r="A54" s="3"/>
      <c r="B54" s="3"/>
      <c r="C54" s="4"/>
      <c r="D54" s="6"/>
      <c r="E54" s="6"/>
      <c r="F54" s="6"/>
      <c r="G54" s="6"/>
      <c r="H54" s="6"/>
      <c r="I54" s="6"/>
    </row>
    <row r="55" spans="1:9" s="5" customFormat="1" ht="18" x14ac:dyDescent="0.25">
      <c r="A55" s="3"/>
      <c r="B55" s="3"/>
      <c r="C55" s="4"/>
      <c r="D55" s="6"/>
      <c r="E55" s="6"/>
      <c r="F55" s="6"/>
      <c r="G55" s="6"/>
      <c r="H55" s="6"/>
      <c r="I55" s="6"/>
    </row>
    <row r="56" spans="1:9" s="5" customFormat="1" ht="18" x14ac:dyDescent="0.25">
      <c r="A56" s="6"/>
      <c r="B56" s="6"/>
      <c r="C56" s="4"/>
      <c r="D56" s="6"/>
      <c r="E56" s="6"/>
      <c r="F56" s="6"/>
      <c r="G56" s="6"/>
      <c r="H56" s="6"/>
      <c r="I56" s="6"/>
    </row>
    <row r="57" spans="1:9" s="5" customFormat="1" ht="18" x14ac:dyDescent="0.25">
      <c r="A57" s="6"/>
      <c r="B57" s="6"/>
      <c r="C57" s="4"/>
      <c r="D57" s="6"/>
      <c r="E57" s="6"/>
      <c r="F57" s="6"/>
      <c r="G57" s="6"/>
      <c r="H57" s="6"/>
      <c r="I57" s="6"/>
    </row>
    <row r="58" spans="1:9" s="5" customFormat="1" ht="18" x14ac:dyDescent="0.25">
      <c r="A58" s="6"/>
      <c r="B58" s="6"/>
      <c r="C58" s="4"/>
      <c r="D58" s="6"/>
      <c r="E58" s="6"/>
      <c r="F58" s="6"/>
      <c r="G58" s="6"/>
      <c r="H58" s="6"/>
      <c r="I58" s="6"/>
    </row>
    <row r="59" spans="1:9" s="5" customFormat="1" ht="18" x14ac:dyDescent="0.25">
      <c r="A59" s="6"/>
      <c r="B59" s="6"/>
      <c r="C59" s="4"/>
      <c r="D59" s="6"/>
      <c r="E59" s="6"/>
      <c r="F59" s="6"/>
      <c r="G59" s="6"/>
      <c r="H59" s="6"/>
      <c r="I59" s="6"/>
    </row>
    <row r="60" spans="1:9" ht="18" x14ac:dyDescent="0.25">
      <c r="A60" s="3"/>
      <c r="B60" s="3"/>
      <c r="C60" s="4"/>
      <c r="D60" s="3"/>
      <c r="E60" s="3"/>
      <c r="F60" s="3"/>
      <c r="G60" s="3"/>
      <c r="H60" s="3"/>
      <c r="I60" s="3"/>
    </row>
    <row r="61" spans="1:9" ht="18" x14ac:dyDescent="0.25">
      <c r="A61" s="3"/>
      <c r="B61" s="3"/>
      <c r="C61" s="4"/>
      <c r="D61" s="3"/>
      <c r="E61" s="3"/>
      <c r="F61" s="3"/>
      <c r="G61" s="3"/>
      <c r="H61" s="3"/>
      <c r="I61" s="3"/>
    </row>
  </sheetData>
  <mergeCells count="4">
    <mergeCell ref="A39:B39"/>
    <mergeCell ref="A32:B32"/>
    <mergeCell ref="A38:B38"/>
    <mergeCell ref="B2:C2"/>
  </mergeCells>
  <pageMargins left="0.70866141732283472" right="0.70866141732283472" top="0.15748031496062992" bottom="0.15748031496062992" header="0.15748031496062992" footer="0.15748031496062992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2005 год</vt:lpstr>
      <vt:lpstr>'2005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2026-02-10T11:44:00Z</dcterms:created>
  <dcterms:modified xsi:type="dcterms:W3CDTF">2026-02-10T11:44:41Z</dcterms:modified>
</cp:coreProperties>
</file>