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8" i="1"/>
  <c r="C11" i="1"/>
  <c r="A12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5" i="1"/>
  <c r="A36" i="1"/>
  <c r="C36" i="1"/>
  <c r="C37" i="1" l="1"/>
  <c r="C31" i="1"/>
  <c r="C38" i="1" s="1"/>
  <c r="C39" i="1" s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<sst xmlns="http://schemas.openxmlformats.org/spreadsheetml/2006/main" count="43" uniqueCount="38">
  <si>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</si>
  <si>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</si>
  <si>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</si>
  <si>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</si>
  <si>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</si>
  <si>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</si>
  <si>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</si>
  <si>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</si>
  <si>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</si>
  <si>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</si>
  <si>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</si>
  <si>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</si>
  <si>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</si>
  <si>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</si>
  <si>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 </t>
  </si>
  <si>
    <t xml:space="preserve">Уборка лестничных площадок и маршей </t>
  </si>
  <si>
    <t>Замер сопротивления изоляции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</si>
  <si>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</si>
  <si>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</si>
  <si>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</si>
  <si>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</si>
  <si>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кирпичного или каменного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</si>
  <si>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</si>
  <si>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</si>
  <si>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</si>
  <si>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</si>
  <si>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</si>
  <si>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</si>
  <si>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</si>
  <si>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4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</si>
  <si>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</si>
  <si>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</si>
  <si>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</si>
  <si>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</si>
  <si>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</si>
  <si>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</si>
  <si>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</si>
  <si>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23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</si>
</sst>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Alignment="1">
      <alignment horizontal="justify" wrapText="1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justify" wrapText="1"/>
    </xf>
    <xf numFmtId="0" fontId="4" fillId="2" borderId="0" xfId="0" applyFont="1" applyFill="1" applyAlignment="1">
      <alignment horizontal="justify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justify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6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0" fontId="5" fillId="2" borderId="0" xfId="0" applyFont="1" applyFill="1"/>
    <xf numFmtId="0" fontId="5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1568.7829999999999</v>
          </cell>
        </row>
        <row r="10">
          <cell r="G10">
            <v>382.63000000000005</v>
          </cell>
        </row>
        <row r="11">
          <cell r="G11">
            <v>765.2600000000001</v>
          </cell>
        </row>
        <row r="12">
          <cell r="G12">
            <v>344.36700000000002</v>
          </cell>
        </row>
        <row r="13">
          <cell r="G13">
            <v>191.31500000000003</v>
          </cell>
        </row>
        <row r="14">
          <cell r="G14">
            <v>956.57500000000005</v>
          </cell>
        </row>
        <row r="15">
          <cell r="G15">
            <v>880.04900000000009</v>
          </cell>
        </row>
        <row r="16">
          <cell r="G16">
            <v>918.31200000000001</v>
          </cell>
        </row>
        <row r="17">
          <cell r="G17">
            <v>2487.0950000000003</v>
          </cell>
        </row>
        <row r="18">
          <cell r="G18">
            <v>2104.4650000000001</v>
          </cell>
        </row>
        <row r="19">
          <cell r="G19">
            <v>229.578</v>
          </cell>
        </row>
        <row r="20">
          <cell r="G20">
            <v>382.63000000000005</v>
          </cell>
        </row>
        <row r="21">
          <cell r="G21">
            <v>1262.6790000000001</v>
          </cell>
        </row>
        <row r="22">
          <cell r="G22">
            <v>8953.5419999999995</v>
          </cell>
        </row>
        <row r="23">
          <cell r="G23">
            <v>14960.833000000001</v>
          </cell>
        </row>
        <row r="24">
          <cell r="G24">
            <v>11923.32</v>
          </cell>
        </row>
        <row r="25">
          <cell r="G25">
            <v>8341.3340000000007</v>
          </cell>
        </row>
        <row r="26">
          <cell r="G26">
            <v>1147.8900000000001</v>
          </cell>
        </row>
        <row r="27">
          <cell r="G27">
            <v>6619.4989999999998</v>
          </cell>
        </row>
        <row r="28">
          <cell r="G28">
            <v>9463.6279999999988</v>
          </cell>
        </row>
        <row r="32">
          <cell r="G32">
            <v>24927.4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1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12179.217999999999</v>
          </cell>
        </row>
        <row r="32">
          <cell r="G32">
            <v>5105.8599999999997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2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10473.668</v>
          </cell>
        </row>
        <row r="32">
          <cell r="G32">
            <v>13517.34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3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4289.387999999999</v>
          </cell>
        </row>
        <row r="32">
          <cell r="G32">
            <v>5136.5200000000004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4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4289.387999999999</v>
          </cell>
        </row>
        <row r="32">
          <cell r="G32">
            <v>593.37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5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4289.387999999999</v>
          </cell>
        </row>
        <row r="32">
          <cell r="G32">
            <v>4195.54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6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5014.8860000000004</v>
          </cell>
        </row>
        <row r="32">
          <cell r="G32">
            <v>16322.85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7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5688.5360000000019</v>
          </cell>
        </row>
        <row r="32">
          <cell r="G32">
            <v>39413.39</v>
          </cell>
        </row>
        <row r="33">
          <cell r="G33">
            <v>31799.599999999999</v>
          </cell>
        </row>
        <row r="34">
          <cell r="G34">
            <v>23020.199999999993</v>
          </cell>
        </row>
      </sheetData>
      <sheetData sheetId="8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7584.7360000000008</v>
          </cell>
        </row>
        <row r="32">
          <cell r="G32">
            <v>1590.95</v>
          </cell>
        </row>
      </sheetData>
      <sheetData sheetId="9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15234.406000000001</v>
          </cell>
        </row>
        <row r="32">
          <cell r="G32">
            <v>2657.04</v>
          </cell>
        </row>
      </sheetData>
      <sheetData sheetId="10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8343.2160000000003</v>
          </cell>
        </row>
        <row r="32">
          <cell r="G32">
            <v>446.84</v>
          </cell>
        </row>
      </sheetData>
      <sheetData sheetId="11">
        <row r="9">
          <cell r="G9">
            <v>1721.835</v>
          </cell>
        </row>
        <row r="10">
          <cell r="G10">
            <v>420.89300000000003</v>
          </cell>
        </row>
        <row r="11">
          <cell r="G11">
            <v>841.78600000000006</v>
          </cell>
        </row>
        <row r="12">
          <cell r="G12">
            <v>382.63000000000005</v>
          </cell>
        </row>
        <row r="13">
          <cell r="G13">
            <v>191.31500000000003</v>
          </cell>
        </row>
        <row r="14">
          <cell r="G14">
            <v>1033.1010000000001</v>
          </cell>
        </row>
        <row r="15">
          <cell r="G15">
            <v>956.57500000000005</v>
          </cell>
        </row>
        <row r="16">
          <cell r="G16">
            <v>994.83800000000008</v>
          </cell>
        </row>
        <row r="17">
          <cell r="G17">
            <v>2716.6729999999998</v>
          </cell>
        </row>
        <row r="18">
          <cell r="G18">
            <v>2295.7800000000002</v>
          </cell>
        </row>
        <row r="19">
          <cell r="G19">
            <v>267.84100000000007</v>
          </cell>
        </row>
        <row r="20">
          <cell r="G20">
            <v>420.89300000000003</v>
          </cell>
        </row>
        <row r="21">
          <cell r="G21">
            <v>1377.4680000000001</v>
          </cell>
        </row>
        <row r="22">
          <cell r="G22">
            <v>9757.0650000000005</v>
          </cell>
        </row>
        <row r="23">
          <cell r="G23">
            <v>16300.038</v>
          </cell>
        </row>
        <row r="24">
          <cell r="G24">
            <v>12996.42</v>
          </cell>
        </row>
        <row r="25">
          <cell r="G25">
            <v>9106.5939999999991</v>
          </cell>
        </row>
        <row r="26">
          <cell r="G26">
            <v>1262.6790000000001</v>
          </cell>
        </row>
        <row r="27">
          <cell r="G27">
            <v>7231.7070000000003</v>
          </cell>
        </row>
        <row r="28">
          <cell r="G28">
            <v>4621.746000000001</v>
          </cell>
        </row>
        <row r="32">
          <cell r="G32">
            <v>12988.63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Normal="100" zoomScaleSheetLayoutView="70" workbookViewId="0">
      <selection activeCell="B11" sqref="B11"/>
    </sheetView>
  </sheetViews>
  <sheetFormatPr defaultColWidth="9.140625" defaultRowHeight="15.75" x14ac:dyDescent="0.25"/>
  <cols>
    <col min="1" max="1" width="8.85546875" style="1" customWidth="1"/>
    <col min="2" max="2" width="101.5703125" style="1" customWidth="1"/>
    <col min="3" max="3" width="35.85546875" style="2" customWidth="1"/>
    <col min="4" max="16384" width="9.140625" style="1"/>
  </cols>
  <sheetData>
    <row r="1" spans="1:3" s="31" customFormat="1" x14ac:dyDescent="0.25">
      <c r="C1" s="41"/>
    </row>
    <row r="2" spans="1:3" s="31" customFormat="1" ht="55.5" customHeight="1" x14ac:dyDescent="0.25">
      <c r="B2" s="40" t="s">
        <v>37</v>
      </c>
      <c r="C2" s="39"/>
    </row>
    <row r="3" spans="1:3" s="31" customFormat="1" ht="55.5" customHeight="1" x14ac:dyDescent="0.25">
      <c r="A3" s="22">
        <v>1</v>
      </c>
      <c r="B3" s="38" t="s">
        <v>36</v>
      </c>
      <c r="C3" s="37">
        <v>402241.35</v>
      </c>
    </row>
    <row r="4" spans="1:3" s="31" customFormat="1" ht="48.75" customHeight="1" x14ac:dyDescent="0.25">
      <c r="A4" s="36">
        <v>2</v>
      </c>
      <c r="B4" s="33" t="s">
        <v>35</v>
      </c>
      <c r="C4" s="35">
        <v>1343037.68</v>
      </c>
    </row>
    <row r="5" spans="1:3" s="31" customFormat="1" ht="48.75" customHeight="1" x14ac:dyDescent="0.25">
      <c r="A5" s="36">
        <v>3</v>
      </c>
      <c r="B5" s="33" t="s">
        <v>34</v>
      </c>
      <c r="C5" s="35">
        <f>950*2+700*5+359.26+300*4</f>
        <v>6959.26</v>
      </c>
    </row>
    <row r="6" spans="1:3" s="31" customFormat="1" ht="48.75" customHeight="1" x14ac:dyDescent="0.25">
      <c r="A6" s="36">
        <v>4</v>
      </c>
      <c r="B6" s="33" t="s">
        <v>33</v>
      </c>
      <c r="C6" s="35">
        <f>6050+900</f>
        <v>6950</v>
      </c>
    </row>
    <row r="7" spans="1:3" s="31" customFormat="1" ht="47.45" customHeight="1" x14ac:dyDescent="0.25">
      <c r="A7" s="22">
        <v>5</v>
      </c>
      <c r="B7" s="33" t="s">
        <v>32</v>
      </c>
      <c r="C7" s="34">
        <v>1405467.92</v>
      </c>
    </row>
    <row r="8" spans="1:3" s="31" customFormat="1" ht="41.45" customHeight="1" x14ac:dyDescent="0.25">
      <c r="A8" s="22">
        <v>6</v>
      </c>
      <c r="B8" s="33" t="s">
        <v>31</v>
      </c>
      <c r="C8" s="17">
        <f>C3+C4-C7</f>
        <v>339811.10999999987</v>
      </c>
    </row>
    <row r="9" spans="1:3" s="31" customFormat="1" ht="41.45" customHeight="1" x14ac:dyDescent="0.25">
      <c r="A9" s="22">
        <v>7</v>
      </c>
      <c r="B9" s="33" t="s">
        <v>30</v>
      </c>
      <c r="C9" s="32" t="s">
        <v>29</v>
      </c>
    </row>
    <row r="10" spans="1:3" ht="53.45" customHeight="1" x14ac:dyDescent="0.25">
      <c r="A10" s="25" t="s">
        <v>8</v>
      </c>
      <c r="B10" s="25" t="s">
        <v>7</v>
      </c>
      <c r="C10" s="24" t="s">
        <v>6</v>
      </c>
    </row>
    <row r="11" spans="1:3" ht="31.5" x14ac:dyDescent="0.25">
      <c r="A11" s="22">
        <v>1</v>
      </c>
      <c r="B11" s="21" t="s">
        <v>28</v>
      </c>
      <c r="C11" s="17">
        <f>[1]янв!G9+[1]фев!G9+[1]мар!G9+[1]апр!G9+[1]май!G9+[1]июн!G9+[1]июл!G9+[1]авг!G9+[1]сен!G9+[1]окт!G9+[1]ноя!G9+[1]дек!G9</f>
        <v>20508.967999999993</v>
      </c>
    </row>
    <row r="12" spans="1:3" ht="45.75" customHeight="1" x14ac:dyDescent="0.25">
      <c r="A12" s="22">
        <f>A11+1</f>
        <v>2</v>
      </c>
      <c r="B12" s="21" t="s">
        <v>27</v>
      </c>
      <c r="C12" s="17">
        <f>[1]янв!G10+[1]фев!G10+[1]мар!G10+[1]апр!G10+[1]май!G10+[1]июн!G10+[1]июл!G10+[1]авг!G10+[1]сен!G10+[1]окт!G10+[1]ноя!G10+[1]дек!G10</f>
        <v>5012.4530000000004</v>
      </c>
    </row>
    <row r="13" spans="1:3" ht="45" customHeight="1" x14ac:dyDescent="0.25">
      <c r="A13" s="22">
        <f>A12+1</f>
        <v>3</v>
      </c>
      <c r="B13" s="21" t="s">
        <v>26</v>
      </c>
      <c r="C13" s="17">
        <f>[1]янв!G11+[1]фев!G11+[1]мар!G11+[1]апр!G11+[1]май!G11+[1]июн!G11+[1]июл!G11+[1]авг!G11+[1]сен!G11+[1]окт!G11+[1]ноя!G11+[1]дек!G11</f>
        <v>10024.906000000001</v>
      </c>
    </row>
    <row r="14" spans="1:3" ht="39" customHeight="1" x14ac:dyDescent="0.25">
      <c r="A14" s="22">
        <f>A13+1</f>
        <v>4</v>
      </c>
      <c r="B14" s="21" t="s">
        <v>25</v>
      </c>
      <c r="C14" s="17">
        <f>[1]янв!G12+[1]фев!G12+[1]мар!G12+[1]апр!G12+[1]май!G12+[1]июн!G12+[1]июл!G12+[1]авг!G12+[1]сен!G12+[1]окт!G12+[1]ноя!G12+[1]дек!G12</f>
        <v>4553.2970000000005</v>
      </c>
    </row>
    <row r="15" spans="1:3" ht="58.5" customHeight="1" x14ac:dyDescent="0.25">
      <c r="A15" s="22">
        <f>A14+1</f>
        <v>5</v>
      </c>
      <c r="B15" s="21" t="s">
        <v>24</v>
      </c>
      <c r="C15" s="17">
        <f>[1]янв!G13+[1]фев!G13+[1]мар!G13+[1]апр!G13+[1]май!G13+[1]июн!G13+[1]июл!G13+[1]авг!G13+[1]сен!G13+[1]окт!G13+[1]ноя!G13+[1]дек!G13</f>
        <v>2295.7800000000002</v>
      </c>
    </row>
    <row r="16" spans="1:3" ht="48" customHeight="1" x14ac:dyDescent="0.25">
      <c r="A16" s="22">
        <f>A15+1</f>
        <v>6</v>
      </c>
      <c r="B16" s="21" t="s">
        <v>23</v>
      </c>
      <c r="C16" s="17">
        <f>[1]янв!G14+[1]фев!G14+[1]мар!G14+[1]апр!G14+[1]май!G14+[1]июн!G14+[1]июл!G14+[1]авг!G14+[1]сен!G14+[1]окт!G14+[1]ноя!G14+[1]дек!G14</f>
        <v>12320.686000000003</v>
      </c>
    </row>
    <row r="17" spans="1:3" x14ac:dyDescent="0.25">
      <c r="A17" s="22">
        <f>A16+1</f>
        <v>7</v>
      </c>
      <c r="B17" s="21" t="s">
        <v>22</v>
      </c>
      <c r="C17" s="17">
        <f>[1]янв!G15+[1]фев!G15+[1]мар!G15+[1]апр!G15+[1]май!G15+[1]июн!G15+[1]июл!G15+[1]авг!G15+[1]сен!G15+[1]окт!G15+[1]ноя!G15+[1]дек!G15</f>
        <v>11402.374000000002</v>
      </c>
    </row>
    <row r="18" spans="1:3" x14ac:dyDescent="0.25">
      <c r="A18" s="22">
        <f>A17+1</f>
        <v>8</v>
      </c>
      <c r="B18" s="21" t="s">
        <v>21</v>
      </c>
      <c r="C18" s="17">
        <f>[1]янв!G16+[1]фев!G16+[1]мар!G16+[1]апр!G16+[1]май!G16+[1]июн!G16+[1]июл!G16+[1]авг!G16+[1]сен!G16+[1]окт!G16+[1]ноя!G16+[1]дек!G16</f>
        <v>11861.529999999999</v>
      </c>
    </row>
    <row r="19" spans="1:3" ht="33" customHeight="1" x14ac:dyDescent="0.25">
      <c r="A19" s="22">
        <f>A18+1</f>
        <v>9</v>
      </c>
      <c r="B19" s="21" t="s">
        <v>20</v>
      </c>
      <c r="C19" s="17">
        <f>[1]янв!G17+[1]фев!G17+[1]мар!G17+[1]апр!G17+[1]май!G17+[1]июн!G17+[1]июл!G17+[1]авг!G17+[1]сен!G17+[1]окт!G17+[1]ноя!G17+[1]дек!G17</f>
        <v>32370.497999999992</v>
      </c>
    </row>
    <row r="20" spans="1:3" ht="21" customHeight="1" x14ac:dyDescent="0.25">
      <c r="A20" s="22">
        <f>A19+1</f>
        <v>10</v>
      </c>
      <c r="B20" s="21" t="s">
        <v>19</v>
      </c>
      <c r="C20" s="17">
        <f>[1]янв!G18+[1]фев!G18+[1]мар!G18+[1]апр!G18+[1]май!G18+[1]июн!G18+[1]июл!G18+[1]авг!G18+[1]сен!G18+[1]окт!G18+[1]ноя!G18+[1]дек!G18</f>
        <v>27358.044999999998</v>
      </c>
    </row>
    <row r="21" spans="1:3" ht="21" customHeight="1" x14ac:dyDescent="0.25">
      <c r="A21" s="22">
        <f>A20+1</f>
        <v>11</v>
      </c>
      <c r="B21" s="21" t="s">
        <v>18</v>
      </c>
      <c r="C21" s="17">
        <f>[1]янв!G19+[1]фев!G19+[1]мар!G19+[1]апр!G19+[1]май!G19+[1]июн!G19+[1]июл!G19+[1]авг!G19+[1]сен!G19+[1]окт!G19+[1]ноя!G19+[1]дек!G19</f>
        <v>3175.8290000000002</v>
      </c>
    </row>
    <row r="22" spans="1:3" ht="31.5" customHeight="1" x14ac:dyDescent="0.25">
      <c r="A22" s="22">
        <f>A21+1</f>
        <v>12</v>
      </c>
      <c r="B22" s="21" t="s">
        <v>17</v>
      </c>
      <c r="C22" s="17">
        <f>[1]янв!G20+[1]фев!G20+[1]мар!G20+[1]апр!G20+[1]май!G20+[1]июн!G20+[1]июл!G20+[1]авг!G20+[1]сен!G20+[1]окт!G20+[1]ноя!G20+[1]дек!G20</f>
        <v>5012.4530000000004</v>
      </c>
    </row>
    <row r="23" spans="1:3" x14ac:dyDescent="0.25">
      <c r="A23" s="22">
        <f>A22+1</f>
        <v>13</v>
      </c>
      <c r="B23" s="30" t="s">
        <v>16</v>
      </c>
      <c r="C23" s="17">
        <f>[1]янв!G21+[1]фев!G21+[1]мар!G21+[1]апр!G21+[1]май!G21+[1]июн!G21+[1]июл!G21+[1]авг!G21+[1]сен!G21+[1]окт!G21+[1]ноя!G21+[1]дек!G21</f>
        <v>16414.827000000001</v>
      </c>
    </row>
    <row r="24" spans="1:3" x14ac:dyDescent="0.25">
      <c r="A24" s="22">
        <f>A23+1</f>
        <v>14</v>
      </c>
      <c r="B24" s="21" t="s">
        <v>15</v>
      </c>
      <c r="C24" s="17">
        <f>[1]янв!G22+[1]фев!G22+[1]мар!G22+[1]апр!G22+[1]май!G22+[1]июн!G22+[1]июл!G22+[1]авг!G22+[1]сен!G22+[1]окт!G22+[1]ноя!G22+[1]дек!G22</f>
        <v>116281.25700000001</v>
      </c>
    </row>
    <row r="25" spans="1:3" x14ac:dyDescent="0.25">
      <c r="A25" s="22">
        <f>A24+1</f>
        <v>15</v>
      </c>
      <c r="B25" s="21" t="s">
        <v>14</v>
      </c>
      <c r="C25" s="17">
        <f>[1]янв!G23+[1]фев!G23+[1]мар!G23+[1]апр!G23+[1]май!G23+[1]июн!G23+[1]июл!G23+[1]авг!G23+[1]сен!G23+[1]окт!G23+[1]ноя!G23+[1]дек!G23</f>
        <v>194261.25099999999</v>
      </c>
    </row>
    <row r="26" spans="1:3" x14ac:dyDescent="0.25">
      <c r="A26" s="22">
        <f>A25+1</f>
        <v>16</v>
      </c>
      <c r="B26" s="29" t="s">
        <v>13</v>
      </c>
      <c r="C26" s="17">
        <f>[1]янв!G24+[1]фев!G24+[1]мар!G24+[1]апр!G24+[1]май!G24+[1]июн!G24+[1]июл!G24+[1]авг!G24+[1]сен!G24+[1]окт!G24+[1]ноя!G24+[1]дек!G24</f>
        <v>154883.94</v>
      </c>
    </row>
    <row r="27" spans="1:3" x14ac:dyDescent="0.25">
      <c r="A27" s="22">
        <f>A26+1</f>
        <v>17</v>
      </c>
      <c r="B27" s="29" t="s">
        <v>12</v>
      </c>
      <c r="C27" s="17">
        <f>[1]янв!G25+[1]фев!G25+[1]мар!G25+[1]апр!G25+[1]май!G25+[1]июн!G25+[1]июл!G25+[1]авг!G25+[1]сен!G25+[1]окт!G25+[1]ноя!G25+[1]дек!G25</f>
        <v>108513.86799999997</v>
      </c>
    </row>
    <row r="28" spans="1:3" x14ac:dyDescent="0.25">
      <c r="A28" s="22">
        <f>A27+1</f>
        <v>18</v>
      </c>
      <c r="B28" s="29" t="s">
        <v>11</v>
      </c>
      <c r="C28" s="17">
        <f>[1]янв!G26+[1]фев!G26+[1]мар!G26+[1]апр!G26+[1]май!G26+[1]июн!G26+[1]июл!G26+[1]авг!G26+[1]сен!G26+[1]окт!G26+[1]ноя!G26+[1]дек!G26</f>
        <v>15037.359</v>
      </c>
    </row>
    <row r="29" spans="1:3" ht="30.75" customHeight="1" x14ac:dyDescent="0.25">
      <c r="A29" s="22">
        <f>A28+1</f>
        <v>19</v>
      </c>
      <c r="B29" s="28" t="s">
        <v>10</v>
      </c>
      <c r="C29" s="17">
        <f>[1]янв!G27+[1]фев!G27+[1]мар!G27+[1]апр!G27+[1]май!G27+[1]июн!G27+[1]июл!G27+[1]авг!G27+[1]сен!G27+[1]окт!G27+[1]ноя!G27+[1]дек!G27</f>
        <v>86168.275999999998</v>
      </c>
    </row>
    <row r="30" spans="1:3" ht="31.5" x14ac:dyDescent="0.25">
      <c r="A30" s="22">
        <f>A29+1</f>
        <v>20</v>
      </c>
      <c r="B30" s="21" t="s">
        <v>9</v>
      </c>
      <c r="C30" s="17">
        <f>[1]янв!G28+[1]фев!G28+[1]мар!G28+[1]апр!G28+[1]май!G28+[1]июн!G28+[1]июл!G28+[1]авг!G28+[1]сен!G28+[1]окт!G28+[1]ноя!G28+[1]дек!G28</f>
        <v>91472.203999999998</v>
      </c>
    </row>
    <row r="31" spans="1:3" s="16" customFormat="1" x14ac:dyDescent="0.25">
      <c r="A31" s="18" t="s">
        <v>2</v>
      </c>
      <c r="B31" s="27"/>
      <c r="C31" s="17">
        <f>SUM(C11:C30)</f>
        <v>928929.80100000009</v>
      </c>
    </row>
    <row r="32" spans="1:3" s="5" customFormat="1" x14ac:dyDescent="0.25">
      <c r="A32" s="26" t="s">
        <v>5</v>
      </c>
      <c r="B32" s="26"/>
      <c r="C32" s="17"/>
    </row>
    <row r="33" spans="1:3" ht="56.25" customHeight="1" x14ac:dyDescent="0.25">
      <c r="A33" s="25" t="s">
        <v>8</v>
      </c>
      <c r="B33" s="25" t="s">
        <v>7</v>
      </c>
      <c r="C33" s="24" t="s">
        <v>6</v>
      </c>
    </row>
    <row r="34" spans="1:3" ht="28.15" customHeight="1" x14ac:dyDescent="0.25">
      <c r="A34" s="22">
        <v>1</v>
      </c>
      <c r="B34" s="23" t="s">
        <v>5</v>
      </c>
      <c r="C34" s="17">
        <f>[1]янв!G32+[1]фев!G32+[1]мар!G32+[1]апр!G32+[1]май!G32+[1]июн!G32+[1]июл!G32+[1]авг!G32+[1]сен!G32+[1]окт!G32+[1]ноя!G32+[1]дек!G32</f>
        <v>126895.73000000001</v>
      </c>
    </row>
    <row r="35" spans="1:3" ht="36.6" customHeight="1" x14ac:dyDescent="0.25">
      <c r="A35" s="22">
        <v>2</v>
      </c>
      <c r="B35" s="21" t="s">
        <v>4</v>
      </c>
      <c r="C35" s="17">
        <f>[1]янв!G33+[1]фев!G33+[1]мар!G33+[1]апр!G33+[1]май!G33+[1]июн!G33+[1]июл!G33+[1]авг!G33</f>
        <v>31799.599999999999</v>
      </c>
    </row>
    <row r="36" spans="1:3" ht="34.5" customHeight="1" x14ac:dyDescent="0.25">
      <c r="A36" s="22">
        <f>A35+1</f>
        <v>3</v>
      </c>
      <c r="B36" s="21" t="s">
        <v>3</v>
      </c>
      <c r="C36" s="17">
        <f>[1]янв!G34+[1]фев!G34+[1]мар!G34+[1]апр!G34+[1]май!G34+[1]июн!G34+[1]июл!G34+[1]авг!G34</f>
        <v>23020.199999999993</v>
      </c>
    </row>
    <row r="37" spans="1:3" s="19" customFormat="1" x14ac:dyDescent="0.25">
      <c r="A37" s="20" t="s">
        <v>2</v>
      </c>
      <c r="B37" s="20"/>
      <c r="C37" s="17">
        <f>SUM(C34:C36)</f>
        <v>181715.53</v>
      </c>
    </row>
    <row r="38" spans="1:3" s="16" customFormat="1" x14ac:dyDescent="0.25">
      <c r="A38" s="18" t="s">
        <v>1</v>
      </c>
      <c r="B38" s="18"/>
      <c r="C38" s="17">
        <f>C31+C37</f>
        <v>1110645.331</v>
      </c>
    </row>
    <row r="39" spans="1:3" s="5" customFormat="1" x14ac:dyDescent="0.25">
      <c r="A39" s="15"/>
      <c r="B39" s="14" t="s">
        <v>0</v>
      </c>
      <c r="C39" s="13">
        <f>C4-C38+C5</f>
        <v>239351.60899999994</v>
      </c>
    </row>
    <row r="40" spans="1:3" s="7" customFormat="1" ht="18.75" customHeight="1" x14ac:dyDescent="0.3">
      <c r="A40" s="10"/>
      <c r="B40" s="12"/>
      <c r="C40" s="11"/>
    </row>
    <row r="41" spans="1:3" s="7" customFormat="1" ht="26.25" customHeight="1" x14ac:dyDescent="0.3">
      <c r="A41" s="10"/>
      <c r="B41" s="12"/>
      <c r="C41" s="11"/>
    </row>
    <row r="42" spans="1:3" s="7" customFormat="1" ht="24" customHeight="1" x14ac:dyDescent="0.3">
      <c r="A42" s="10"/>
      <c r="B42" s="9"/>
      <c r="C42" s="8"/>
    </row>
    <row r="43" spans="1:3" s="7" customFormat="1" ht="33" customHeight="1" x14ac:dyDescent="0.3">
      <c r="A43" s="10"/>
      <c r="B43" s="9"/>
      <c r="C43" s="8"/>
    </row>
    <row r="44" spans="1:3" s="5" customFormat="1" ht="18.75" x14ac:dyDescent="0.3">
      <c r="A44" s="6"/>
      <c r="B44" s="6"/>
      <c r="C44" s="3"/>
    </row>
    <row r="45" spans="1:3" s="5" customFormat="1" ht="18.75" x14ac:dyDescent="0.3">
      <c r="A45" s="6"/>
      <c r="B45" s="6"/>
      <c r="C45" s="3"/>
    </row>
    <row r="46" spans="1:3" s="5" customFormat="1" ht="18.75" x14ac:dyDescent="0.3">
      <c r="A46" s="6"/>
      <c r="B46" s="6"/>
      <c r="C46" s="3"/>
    </row>
    <row r="47" spans="1:3" s="5" customFormat="1" ht="18.75" x14ac:dyDescent="0.3">
      <c r="A47" s="6"/>
      <c r="B47" s="6"/>
      <c r="C47" s="3"/>
    </row>
    <row r="48" spans="1:3" s="5" customFormat="1" ht="18.75" x14ac:dyDescent="0.3">
      <c r="A48" s="6"/>
      <c r="B48" s="6"/>
      <c r="C48" s="3"/>
    </row>
    <row r="49" spans="1:3" s="5" customFormat="1" ht="18.75" x14ac:dyDescent="0.3">
      <c r="A49" s="6"/>
      <c r="B49" s="6"/>
      <c r="C49" s="3"/>
    </row>
    <row r="50" spans="1:3" s="5" customFormat="1" ht="18.75" x14ac:dyDescent="0.3">
      <c r="A50" s="6"/>
      <c r="B50" s="6"/>
      <c r="C50" s="3"/>
    </row>
    <row r="51" spans="1:3" s="5" customFormat="1" ht="18.75" x14ac:dyDescent="0.3">
      <c r="A51" s="6"/>
      <c r="B51" s="6"/>
      <c r="C51" s="3"/>
    </row>
    <row r="52" spans="1:3" s="5" customFormat="1" ht="18.75" x14ac:dyDescent="0.3">
      <c r="A52" s="6"/>
      <c r="B52" s="6"/>
      <c r="C52" s="3"/>
    </row>
    <row r="53" spans="1:3" s="5" customFormat="1" ht="18.75" x14ac:dyDescent="0.3">
      <c r="A53" s="6"/>
      <c r="B53" s="6"/>
      <c r="C53" s="3"/>
    </row>
    <row r="54" spans="1:3" s="5" customFormat="1" ht="18.75" x14ac:dyDescent="0.3">
      <c r="A54" s="6"/>
      <c r="B54" s="6"/>
      <c r="C54" s="3"/>
    </row>
    <row r="55" spans="1:3" ht="18.75" x14ac:dyDescent="0.3">
      <c r="A55" s="4"/>
      <c r="B55" s="4"/>
      <c r="C55" s="3"/>
    </row>
    <row r="56" spans="1:3" ht="18.75" x14ac:dyDescent="0.3">
      <c r="A56" s="4"/>
      <c r="B56" s="4"/>
      <c r="C56" s="3"/>
    </row>
    <row r="57" spans="1:3" ht="18.75" x14ac:dyDescent="0.3">
      <c r="A57" s="4"/>
      <c r="B57" s="4"/>
      <c r="C57" s="3"/>
    </row>
    <row r="58" spans="1:3" ht="18.75" x14ac:dyDescent="0.3">
      <c r="A58" s="4"/>
      <c r="B58" s="4"/>
      <c r="C58" s="3"/>
    </row>
  </sheetData>
  <mergeCells count="4">
    <mergeCell ref="A38:B38"/>
    <mergeCell ref="A31:B31"/>
    <mergeCell ref="A37:B37"/>
    <mergeCell ref="B2:C2"/>
  </mergeCells>
  <pageMargins left="0.70866141732283472" right="0.15748031496062992" top="0.19685039370078741" bottom="0.19685039370078741" header="0.15748031496062992" footer="0.1574803149606299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2026-02-10T11:07:01Z</dcterms:created>
  <dcterms:modified xsi:type="dcterms:W3CDTF">2026-02-10T11:07:34Z</dcterms:modified>
</cp:coreProperties>
</file>