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7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4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8" i="1"/>
  <c r="C28" i="1" s="1"/>
  <c r="C35" i="1" s="1"/>
  <c r="C4" i="1"/>
  <c r="C36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<sst xmlns="http://schemas.openxmlformats.org/spreadsheetml/2006/main" count="38" uniqueCount="33">
  <si>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Костычева д. 7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</si>
  <si>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</si>
  <si>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</si>
  <si>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01.01.2022г.</t>
  </si>
  <si>
    <t>№</t>
  </si>
  <si>
    <t>Наименование работы</t>
  </si>
  <si>
    <t>Выполнено  услуг (работ) за 2021 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</si>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</sst>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Cambria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4" fontId="1" fillId="2" borderId="0" xfId="0" applyNumberFormat="1" applyFont="1" applyFill="1" applyAlignment="1">
      <alignment wrapText="1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8" fillId="0" borderId="5" xfId="0" applyFont="1" applyBorder="1" applyAlignment="1">
      <alignment horizontal="left"/>
    </xf>
    <xf numFmtId="0" fontId="1" fillId="0" borderId="0" xfId="0" applyFont="1" applyAlignment="1"/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right" wrapText="1"/>
    </xf>
    <xf numFmtId="0" fontId="11" fillId="3" borderId="5" xfId="0" applyFont="1" applyFill="1" applyBorder="1" applyAlignment="1">
      <alignment horizontal="right" wrapText="1"/>
    </xf>
    <xf numFmtId="0" fontId="10" fillId="2" borderId="0" xfId="0" applyFont="1" applyFill="1" applyAlignment="1">
      <alignment wrapText="1"/>
    </xf>
    <xf numFmtId="0" fontId="7" fillId="3" borderId="6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horizontal="justify" wrapText="1"/>
    </xf>
    <xf numFmtId="0" fontId="5" fillId="2" borderId="0" xfId="0" applyFont="1" applyFill="1" applyBorder="1" applyAlignment="1">
      <alignment horizontal="justify" wrapText="1"/>
    </xf>
    <xf numFmtId="0" fontId="0" fillId="0" borderId="0" xfId="0" applyAlignment="1">
      <alignment horizontal="justify" wrapText="1"/>
    </xf>
    <xf numFmtId="0" fontId="13" fillId="0" borderId="0" xfId="0" applyFont="1" applyAlignment="1">
      <alignment horizontal="justify" wrapText="1"/>
    </xf>
    <xf numFmtId="0" fontId="14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7/&#1082;&#1086;&#1089;&#1090;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4039.5840000000003</v>
          </cell>
        </row>
        <row r="10">
          <cell r="G10">
            <v>1009.8960000000001</v>
          </cell>
        </row>
        <row r="11">
          <cell r="G11">
            <v>1893.5550000000001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2398.5030000000002</v>
          </cell>
        </row>
        <row r="15">
          <cell r="G15">
            <v>2146.0290000000005</v>
          </cell>
        </row>
        <row r="16">
          <cell r="G16">
            <v>2272.2660000000001</v>
          </cell>
        </row>
        <row r="17">
          <cell r="G17">
            <v>6311.85</v>
          </cell>
        </row>
        <row r="18">
          <cell r="G18">
            <v>5301.9539999999997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5554.4280000000008</v>
          </cell>
        </row>
        <row r="22">
          <cell r="G22">
            <v>11740.041000000001</v>
          </cell>
        </row>
        <row r="23">
          <cell r="G23">
            <v>37871.100000000006</v>
          </cell>
        </row>
        <row r="24">
          <cell r="G24">
            <v>35298</v>
          </cell>
        </row>
        <row r="25">
          <cell r="G25">
            <v>19945.446000000004</v>
          </cell>
        </row>
        <row r="26">
          <cell r="G26">
            <v>1641.0810000000001</v>
          </cell>
        </row>
        <row r="27">
          <cell r="G27">
            <v>15527.151</v>
          </cell>
        </row>
        <row r="28">
          <cell r="G28">
            <v>20829.105</v>
          </cell>
        </row>
        <row r="32">
          <cell r="G32">
            <v>15094.55</v>
          </cell>
        </row>
      </sheetData>
      <sheetData sheetId="1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20829.105</v>
          </cell>
        </row>
        <row r="32">
          <cell r="G32">
            <v>21176.079999999998</v>
          </cell>
        </row>
      </sheetData>
      <sheetData sheetId="2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20829.105</v>
          </cell>
        </row>
        <row r="32">
          <cell r="G32">
            <v>232968.94</v>
          </cell>
        </row>
      </sheetData>
      <sheetData sheetId="3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20829.105</v>
          </cell>
        </row>
        <row r="32">
          <cell r="G32">
            <v>127825.1</v>
          </cell>
        </row>
      </sheetData>
      <sheetData sheetId="4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20829.105</v>
          </cell>
        </row>
        <row r="32">
          <cell r="G32">
            <v>57046.81</v>
          </cell>
        </row>
      </sheetData>
      <sheetData sheetId="5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20829.105</v>
          </cell>
        </row>
        <row r="32">
          <cell r="G32">
            <v>29762.27</v>
          </cell>
        </row>
      </sheetData>
      <sheetData sheetId="6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21839.001</v>
          </cell>
        </row>
        <row r="32">
          <cell r="G32">
            <v>16493.240000000002</v>
          </cell>
        </row>
      </sheetData>
      <sheetData sheetId="7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21839.001</v>
          </cell>
        </row>
        <row r="32">
          <cell r="G32">
            <v>70974.14</v>
          </cell>
        </row>
        <row r="33">
          <cell r="G33">
            <v>78736</v>
          </cell>
        </row>
        <row r="34">
          <cell r="G34">
            <v>56784</v>
          </cell>
        </row>
      </sheetData>
      <sheetData sheetId="8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21839.001</v>
          </cell>
        </row>
        <row r="32">
          <cell r="G32">
            <v>15048.79</v>
          </cell>
        </row>
      </sheetData>
      <sheetData sheetId="9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21839.001</v>
          </cell>
        </row>
        <row r="32">
          <cell r="G32">
            <v>6261.29</v>
          </cell>
        </row>
      </sheetData>
      <sheetData sheetId="10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21839.001</v>
          </cell>
        </row>
        <row r="32">
          <cell r="G32">
            <v>5142.51</v>
          </cell>
        </row>
      </sheetData>
      <sheetData sheetId="11">
        <row r="9">
          <cell r="G9">
            <v>4165.8210000000008</v>
          </cell>
        </row>
        <row r="10">
          <cell r="G10">
            <v>1009.8960000000001</v>
          </cell>
        </row>
        <row r="11">
          <cell r="G11">
            <v>2019.7920000000001</v>
          </cell>
        </row>
        <row r="12">
          <cell r="G12">
            <v>883.65900000000011</v>
          </cell>
        </row>
        <row r="13">
          <cell r="G13">
            <v>504.94800000000004</v>
          </cell>
        </row>
        <row r="14">
          <cell r="G14">
            <v>2524.7400000000002</v>
          </cell>
        </row>
        <row r="15">
          <cell r="G15">
            <v>2272.2660000000001</v>
          </cell>
        </row>
        <row r="16">
          <cell r="G16">
            <v>2398.5030000000002</v>
          </cell>
        </row>
        <row r="17">
          <cell r="G17">
            <v>6564.3240000000005</v>
          </cell>
        </row>
        <row r="18">
          <cell r="G18">
            <v>5554.4280000000008</v>
          </cell>
        </row>
        <row r="19">
          <cell r="G19">
            <v>631.18500000000006</v>
          </cell>
        </row>
        <row r="20">
          <cell r="G20">
            <v>1009.8960000000001</v>
          </cell>
        </row>
        <row r="21">
          <cell r="G21">
            <v>5806.902000000001</v>
          </cell>
        </row>
        <row r="22">
          <cell r="G22">
            <v>13759.833000000002</v>
          </cell>
        </row>
        <row r="23">
          <cell r="G23">
            <v>39259.707000000002</v>
          </cell>
        </row>
        <row r="24">
          <cell r="G24">
            <v>36575.760000000002</v>
          </cell>
        </row>
        <row r="25">
          <cell r="G25">
            <v>20702.867999999999</v>
          </cell>
        </row>
        <row r="26">
          <cell r="G26">
            <v>1641.0810000000001</v>
          </cell>
        </row>
        <row r="27">
          <cell r="G27">
            <v>16032.099000000002</v>
          </cell>
        </row>
        <row r="28">
          <cell r="G28">
            <v>21839.001</v>
          </cell>
        </row>
        <row r="32">
          <cell r="G32">
            <v>31882.440000000002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19" zoomScale="70" zoomScaleNormal="70" workbookViewId="0">
      <selection activeCell="D32" sqref="D32"/>
    </sheetView>
  </sheetViews>
  <sheetFormatPr defaultRowHeight="15.75" x14ac:dyDescent="0.25"/>
  <cols>
    <col min="1" max="1" width="11" style="1" customWidth="1"/>
    <col min="2" max="2" width="104" style="1" customWidth="1"/>
    <col min="3" max="3" width="36.42578125" style="52" customWidth="1"/>
    <col min="4" max="6" width="33.7109375" style="1" customWidth="1"/>
    <col min="7" max="7" width="11.7109375" style="1" bestFit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0" width="8.85546875" style="1" customWidth="1"/>
    <col min="16381" max="16384" width="9.140625" style="1"/>
  </cols>
  <sheetData>
    <row r="2" spans="1:4" ht="48.75" customHeight="1" x14ac:dyDescent="0.25">
      <c r="B2" s="2" t="s">
        <v>0</v>
      </c>
      <c r="C2" s="3"/>
    </row>
    <row r="3" spans="1:4" s="4" customFormat="1" ht="34.15" customHeight="1" x14ac:dyDescent="0.25">
      <c r="C3" s="5"/>
    </row>
    <row r="4" spans="1:4" s="4" customFormat="1" ht="60.6" customHeight="1" x14ac:dyDescent="0.3">
      <c r="A4" s="6">
        <v>1</v>
      </c>
      <c r="B4" s="7" t="s">
        <v>1</v>
      </c>
      <c r="C4" s="8">
        <f>2762588.1-110328.31</f>
        <v>2652259.79</v>
      </c>
    </row>
    <row r="5" spans="1:4" s="11" customFormat="1" ht="43.9" customHeight="1" x14ac:dyDescent="0.3">
      <c r="A5" s="9">
        <v>2</v>
      </c>
      <c r="B5" s="7" t="s">
        <v>2</v>
      </c>
      <c r="C5" s="10">
        <v>2612999.67</v>
      </c>
    </row>
    <row r="6" spans="1:4" s="11" customFormat="1" ht="54" customHeight="1" x14ac:dyDescent="0.3">
      <c r="A6" s="9">
        <v>3</v>
      </c>
      <c r="B6" s="7" t="s">
        <v>3</v>
      </c>
      <c r="C6" s="10">
        <v>252968.26</v>
      </c>
    </row>
    <row r="7" spans="1:4" ht="53.45" customHeight="1" x14ac:dyDescent="0.3">
      <c r="A7" s="12" t="s">
        <v>4</v>
      </c>
      <c r="B7" s="13" t="s">
        <v>5</v>
      </c>
      <c r="C7" s="14" t="s">
        <v>6</v>
      </c>
      <c r="D7" s="15"/>
    </row>
    <row r="8" spans="1:4" ht="69" customHeight="1" x14ac:dyDescent="0.25">
      <c r="A8" s="12">
        <v>1</v>
      </c>
      <c r="B8" s="16" t="s">
        <v>7</v>
      </c>
      <c r="C8" s="17">
        <f>SUM([1]январь!G9,[1]февраль!G9,[1]март!G9,[1]апрель!G9,[1]май!G9,[1]июнь!G9+[1]июль!G9+[1]август!G9+[1]сент!G9+[1]окт!G9+[1]ноя!G9+[1]дек!G9)</f>
        <v>49863.615000000005</v>
      </c>
    </row>
    <row r="9" spans="1:4" ht="74.25" customHeight="1" x14ac:dyDescent="0.25">
      <c r="A9" s="12">
        <f t="shared" ref="A9:A27" si="0">A8+1</f>
        <v>2</v>
      </c>
      <c r="B9" s="16" t="s">
        <v>8</v>
      </c>
      <c r="C9" s="17">
        <f>SUM([1]январь!G10,[1]февраль!G10,[1]март!G10,[1]апрель!G10,[1]май!G10,[1]июнь!G10+[1]июль!G10+[1]август!G10+[1]сент!G10+[1]окт!G10+[1]ноя!G10+[1]дек!G10)</f>
        <v>12118.752</v>
      </c>
    </row>
    <row r="10" spans="1:4" ht="69" customHeight="1" x14ac:dyDescent="0.25">
      <c r="A10" s="12">
        <f t="shared" si="0"/>
        <v>3</v>
      </c>
      <c r="B10" s="16" t="s">
        <v>9</v>
      </c>
      <c r="C10" s="17">
        <f>SUM([1]январь!G11,[1]февраль!G11,[1]март!G11,[1]апрель!G11,[1]май!G11,[1]июнь!G11+[1]июль!G11+[1]август!G11+[1]сент!G11+[1]окт!G11+[1]ноя!G11+[1]дек!G11)</f>
        <v>24111.267</v>
      </c>
    </row>
    <row r="11" spans="1:4" ht="72.75" customHeight="1" x14ac:dyDescent="0.25">
      <c r="A11" s="12">
        <f t="shared" si="0"/>
        <v>4</v>
      </c>
      <c r="B11" s="16" t="s">
        <v>10</v>
      </c>
      <c r="C11" s="17">
        <f>SUM([1]январь!G12,[1]февраль!G12,[1]март!G12,[1]апрель!G12,[1]май!G12,[1]июнь!G12+[1]июль!G12+[1]август!G12+[1]сент!G12+[1]окт!G12+[1]ноя!G12+[1]дек!G12)</f>
        <v>10603.907999999999</v>
      </c>
    </row>
    <row r="12" spans="1:4" x14ac:dyDescent="0.25">
      <c r="A12" s="12">
        <f t="shared" si="0"/>
        <v>5</v>
      </c>
      <c r="B12" s="16" t="s">
        <v>11</v>
      </c>
      <c r="C12" s="17">
        <f>SUM([1]январь!G13,[1]февраль!G13,[1]март!G13,[1]апрель!G13,[1]май!G13,[1]июнь!G13+[1]июль!G13+[1]август!G13+[1]сент!G13+[1]окт!G13+[1]ноя!G13+[1]дек!G13)</f>
        <v>6059.3760000000002</v>
      </c>
    </row>
    <row r="13" spans="1:4" ht="71.25" customHeight="1" x14ac:dyDescent="0.25">
      <c r="A13" s="12">
        <f t="shared" si="0"/>
        <v>6</v>
      </c>
      <c r="B13" s="16" t="s">
        <v>12</v>
      </c>
      <c r="C13" s="17">
        <f>SUM([1]январь!G14,[1]февраль!G14,[1]март!G14,[1]апрель!G14,[1]май!G14,[1]июнь!G14+[1]июль!G14+[1]август!G14+[1]сент!G14+[1]окт!G14+[1]ноя!G14+[1]дек!G14)</f>
        <v>30170.643</v>
      </c>
    </row>
    <row r="14" spans="1:4" x14ac:dyDescent="0.25">
      <c r="A14" s="12">
        <f t="shared" si="0"/>
        <v>7</v>
      </c>
      <c r="B14" s="16" t="s">
        <v>13</v>
      </c>
      <c r="C14" s="17">
        <f>SUM([1]январь!G15,[1]февраль!G15,[1]март!G15,[1]апрель!G15,[1]май!G15,[1]июнь!G15+[1]июль!G15+[1]август!G15+[1]сент!G15+[1]окт!G15+[1]ноя!G15+[1]дек!G15)</f>
        <v>27140.954999999998</v>
      </c>
    </row>
    <row r="15" spans="1:4" x14ac:dyDescent="0.25">
      <c r="A15" s="12">
        <f t="shared" si="0"/>
        <v>8</v>
      </c>
      <c r="B15" s="16" t="s">
        <v>14</v>
      </c>
      <c r="C15" s="17">
        <f>SUM([1]январь!G16,[1]февраль!G16,[1]март!G16,[1]апрель!G16,[1]май!G16,[1]июнь!G16+[1]июль!G16+[1]август!G16+[1]сент!G16+[1]окт!G16+[1]ноя!G16+[1]дек!G16)</f>
        <v>28655.799000000003</v>
      </c>
    </row>
    <row r="16" spans="1:4" ht="33" customHeight="1" x14ac:dyDescent="0.25">
      <c r="A16" s="12">
        <f t="shared" si="0"/>
        <v>9</v>
      </c>
      <c r="B16" s="16" t="s">
        <v>15</v>
      </c>
      <c r="C16" s="17">
        <f>SUM([1]январь!G17,[1]февраль!G17,[1]март!G17,[1]апрель!G17,[1]май!G17,[1]июнь!G17+[1]июль!G17+[1]август!G17+[1]сент!G17+[1]окт!G17+[1]ноя!G17+[1]дек!G17)</f>
        <v>78519.414000000004</v>
      </c>
    </row>
    <row r="17" spans="1:8" ht="33" customHeight="1" x14ac:dyDescent="0.25">
      <c r="A17" s="12">
        <f t="shared" si="0"/>
        <v>10</v>
      </c>
      <c r="B17" s="16" t="s">
        <v>16</v>
      </c>
      <c r="C17" s="17">
        <f>SUM([1]январь!G18,[1]февраль!G18,[1]март!G18,[1]апрель!G18,[1]май!G18,[1]июнь!G18+[1]июль!G18+[1]август!G18+[1]сент!G18+[1]окт!G18+[1]ноя!G18+[1]дек!G18)</f>
        <v>66400.662000000011</v>
      </c>
    </row>
    <row r="18" spans="1:8" ht="41.25" customHeight="1" x14ac:dyDescent="0.25">
      <c r="A18" s="12">
        <f t="shared" si="0"/>
        <v>11</v>
      </c>
      <c r="B18" s="16" t="s">
        <v>17</v>
      </c>
      <c r="C18" s="17">
        <f>SUM([1]январь!G19,[1]февраль!G19,[1]март!G19,[1]апрель!G19,[1]май!G19,[1]июнь!G19+[1]июль!G19+[1]август!G19+[1]сент!G19+[1]окт!G19+[1]ноя!G19+[1]дек!G19)</f>
        <v>7574.22</v>
      </c>
    </row>
    <row r="19" spans="1:8" ht="34.15" customHeight="1" x14ac:dyDescent="0.25">
      <c r="A19" s="12">
        <f t="shared" si="0"/>
        <v>12</v>
      </c>
      <c r="B19" s="16" t="s">
        <v>18</v>
      </c>
      <c r="C19" s="17">
        <f>SUM([1]январь!G20,[1]февраль!G20,[1]март!G20,[1]апрель!G20,[1]май!G20,[1]июнь!G20+[1]июль!G20+[1]август!G20+[1]сент!G20+[1]окт!G20+[1]ноя!G20+[1]дек!G20)</f>
        <v>12118.752</v>
      </c>
    </row>
    <row r="20" spans="1:8" x14ac:dyDescent="0.25">
      <c r="A20" s="12">
        <f t="shared" si="0"/>
        <v>13</v>
      </c>
      <c r="B20" s="16" t="s">
        <v>19</v>
      </c>
      <c r="C20" s="17">
        <f>SUM([1]январь!G21,[1]февраль!G21,[1]март!G21,[1]апрель!G21,[1]май!G21,[1]июнь!G21+[1]июль!G21+[1]август!G21+[1]сент!G21+[1]окт!G21+[1]ноя!G21+[1]дек!G21)</f>
        <v>69430.350000000006</v>
      </c>
    </row>
    <row r="21" spans="1:8" x14ac:dyDescent="0.25">
      <c r="A21" s="12">
        <f t="shared" si="0"/>
        <v>14</v>
      </c>
      <c r="B21" s="16" t="s">
        <v>20</v>
      </c>
      <c r="C21" s="17">
        <f>SUM([1]январь!G22,[1]февраль!G22,[1]март!G22,[1]апрель!G22,[1]май!G22,[1]июнь!G22+[1]июль!G22+[1]август!G22+[1]сент!G22+[1]окт!G22+[1]ноя!G22+[1]дек!G22)</f>
        <v>163098.20400000003</v>
      </c>
    </row>
    <row r="22" spans="1:8" x14ac:dyDescent="0.25">
      <c r="A22" s="12">
        <f t="shared" si="0"/>
        <v>15</v>
      </c>
      <c r="B22" s="16" t="s">
        <v>21</v>
      </c>
      <c r="C22" s="17">
        <f>SUM([1]январь!G23,[1]февраль!G23,[1]март!G23,[1]апрель!G23,[1]май!G23,[1]июнь!G23+[1]июль!G23+[1]август!G23+[1]сент!G23+[1]окт!G23+[1]ноя!G23+[1]дек!G23)</f>
        <v>469727.87699999998</v>
      </c>
    </row>
    <row r="23" spans="1:8" x14ac:dyDescent="0.25">
      <c r="A23" s="12">
        <f t="shared" si="0"/>
        <v>16</v>
      </c>
      <c r="B23" s="18" t="s">
        <v>22</v>
      </c>
      <c r="C23" s="17">
        <f>SUM([1]январь!G24,[1]февраль!G24,[1]март!G24,[1]апрель!G24,[1]май!G24,[1]июнь!G24+[1]июль!G24+[1]август!G24+[1]сент!G24+[1]окт!G24+[1]ноя!G24+[1]дек!G24)</f>
        <v>437631.3600000001</v>
      </c>
    </row>
    <row r="24" spans="1:8" x14ac:dyDescent="0.25">
      <c r="A24" s="12">
        <f t="shared" si="0"/>
        <v>17</v>
      </c>
      <c r="B24" s="18" t="s">
        <v>23</v>
      </c>
      <c r="C24" s="17">
        <f>SUM([1]январь!G25,[1]февраль!G25,[1]март!G25,[1]апрель!G25,[1]май!G25,[1]июнь!G25+[1]июль!G25+[1]август!G25+[1]сент!G25+[1]окт!G25+[1]ноя!G25+[1]дек!G25)</f>
        <v>247676.99400000001</v>
      </c>
    </row>
    <row r="25" spans="1:8" x14ac:dyDescent="0.25">
      <c r="A25" s="12">
        <f t="shared" si="0"/>
        <v>18</v>
      </c>
      <c r="B25" s="18" t="s">
        <v>24</v>
      </c>
      <c r="C25" s="17">
        <f>SUM([1]январь!G26,[1]февраль!G26,[1]март!G26,[1]апрель!G26,[1]май!G26,[1]июнь!G26+[1]июль!G26+[1]август!G26+[1]сент!G26+[1]окт!G26+[1]ноя!G26+[1]дек!G26)</f>
        <v>19692.972000000002</v>
      </c>
    </row>
    <row r="26" spans="1:8" ht="48.75" customHeight="1" x14ac:dyDescent="0.25">
      <c r="A26" s="12">
        <f t="shared" si="0"/>
        <v>19</v>
      </c>
      <c r="B26" s="19" t="s">
        <v>25</v>
      </c>
      <c r="C26" s="17">
        <f>SUM([1]январь!G27,[1]февраль!G27,[1]март!G27,[1]апрель!G27,[1]май!G27,[1]июнь!G27+[1]июль!G27+[1]август!G27+[1]сент!G27+[1]окт!G27+[1]ноя!G27+[1]дек!G27)</f>
        <v>191880.24000000002</v>
      </c>
    </row>
    <row r="27" spans="1:8" s="4" customFormat="1" ht="31.5" x14ac:dyDescent="0.25">
      <c r="A27" s="12">
        <f t="shared" si="0"/>
        <v>20</v>
      </c>
      <c r="B27" s="20" t="s">
        <v>26</v>
      </c>
      <c r="C27" s="17">
        <f>SUM([1]январь!G28,[1]февраль!G28,[1]март!G28,[1]апрель!G28,[1]май!G28,[1]июнь!G28+[1]июль!G28+[1]август!G28+[1]сент!G28+[1]окт!G28+[1]ноя!G28+[1]дек!G28)</f>
        <v>256008.636</v>
      </c>
      <c r="H27" s="21"/>
    </row>
    <row r="28" spans="1:8" s="24" customFormat="1" x14ac:dyDescent="0.25">
      <c r="A28" s="22" t="s">
        <v>27</v>
      </c>
      <c r="B28" s="23"/>
      <c r="C28" s="17">
        <f>SUM(C8:C27)</f>
        <v>2208483.9960000003</v>
      </c>
    </row>
    <row r="29" spans="1:8" s="26" customFormat="1" x14ac:dyDescent="0.25">
      <c r="A29" s="25" t="s">
        <v>28</v>
      </c>
      <c r="B29" s="25"/>
      <c r="C29" s="17"/>
    </row>
    <row r="30" spans="1:8" ht="56.25" customHeight="1" x14ac:dyDescent="0.3">
      <c r="A30" s="12" t="s">
        <v>4</v>
      </c>
      <c r="B30" s="13" t="s">
        <v>5</v>
      </c>
      <c r="C30" s="27" t="s">
        <v>6</v>
      </c>
    </row>
    <row r="31" spans="1:8" ht="28.15" customHeight="1" x14ac:dyDescent="0.25">
      <c r="A31" s="12">
        <v>1</v>
      </c>
      <c r="B31" s="28" t="s">
        <v>28</v>
      </c>
      <c r="C31" s="17">
        <f>SUM([1]январь!G32,[1]февраль!G32,[1]март!G32,[1]апрель!G32,[1]май!G32,[1]июнь!G32+[1]июль!G32+[1]август!G32+[1]сент!G32+[1]окт!G32+[1]ноя!G32+[1]дек!G32)</f>
        <v>629676.16</v>
      </c>
    </row>
    <row r="32" spans="1:8" ht="32.25" customHeight="1" x14ac:dyDescent="0.25">
      <c r="A32" s="29">
        <v>2</v>
      </c>
      <c r="B32" s="30" t="s">
        <v>29</v>
      </c>
      <c r="C32" s="17">
        <f>[1]август!G33</f>
        <v>78736</v>
      </c>
    </row>
    <row r="33" spans="1:5" ht="32.25" customHeight="1" x14ac:dyDescent="0.25">
      <c r="A33" s="29">
        <v>3</v>
      </c>
      <c r="B33" s="30" t="s">
        <v>30</v>
      </c>
      <c r="C33" s="17">
        <f>[1]август!G34</f>
        <v>56784</v>
      </c>
    </row>
    <row r="34" spans="1:5" s="33" customFormat="1" x14ac:dyDescent="0.25">
      <c r="A34" s="31" t="s">
        <v>27</v>
      </c>
      <c r="B34" s="32"/>
      <c r="C34" s="17">
        <f>SUM(C31:C33)</f>
        <v>765196.16</v>
      </c>
    </row>
    <row r="35" spans="1:5" s="24" customFormat="1" x14ac:dyDescent="0.25">
      <c r="A35" s="34" t="s">
        <v>31</v>
      </c>
      <c r="B35" s="35"/>
      <c r="C35" s="17">
        <f>C28+C34</f>
        <v>2973680.1560000004</v>
      </c>
    </row>
    <row r="36" spans="1:5" s="11" customFormat="1" ht="21" customHeight="1" x14ac:dyDescent="0.3">
      <c r="A36" s="36"/>
      <c r="B36" s="37" t="s">
        <v>32</v>
      </c>
      <c r="C36" s="38">
        <f>C4-C35</f>
        <v>-321420.36600000039</v>
      </c>
      <c r="D36" s="39"/>
    </row>
    <row r="37" spans="1:5" s="11" customFormat="1" ht="28.5" customHeight="1" x14ac:dyDescent="0.3">
      <c r="A37" s="40"/>
      <c r="B37" s="41"/>
      <c r="C37" s="41"/>
    </row>
    <row r="38" spans="1:5" s="11" customFormat="1" ht="32.25" customHeight="1" x14ac:dyDescent="0.3">
      <c r="A38" s="42"/>
      <c r="B38" s="43"/>
      <c r="C38" s="43"/>
    </row>
    <row r="39" spans="1:5" s="11" customFormat="1" ht="39.75" customHeight="1" x14ac:dyDescent="0.3">
      <c r="A39" s="42"/>
      <c r="B39" s="43"/>
      <c r="C39" s="43"/>
    </row>
    <row r="40" spans="1:5" s="11" customFormat="1" ht="53.25" customHeight="1" x14ac:dyDescent="0.3">
      <c r="A40" s="42"/>
      <c r="B40" s="42"/>
      <c r="C40" s="42"/>
      <c r="D40" s="44"/>
      <c r="E40" s="44"/>
    </row>
    <row r="41" spans="1:5" s="49" customFormat="1" ht="18.75" x14ac:dyDescent="0.3">
      <c r="A41" s="45"/>
      <c r="B41" s="46"/>
      <c r="C41" s="47"/>
      <c r="D41" s="48"/>
      <c r="E41" s="48"/>
    </row>
    <row r="42" spans="1:5" s="49" customFormat="1" ht="37.9" customHeight="1" x14ac:dyDescent="0.3">
      <c r="A42" s="45"/>
      <c r="B42" s="45"/>
      <c r="C42" s="47"/>
      <c r="D42" s="48"/>
      <c r="E42" s="48"/>
    </row>
    <row r="43" spans="1:5" ht="18.75" x14ac:dyDescent="0.3">
      <c r="A43" s="50"/>
      <c r="B43" s="50"/>
      <c r="C43" s="51"/>
      <c r="D43" s="50"/>
      <c r="E43" s="50"/>
    </row>
    <row r="44" spans="1:5" ht="18.75" x14ac:dyDescent="0.3">
      <c r="A44" s="50"/>
      <c r="B44" s="50"/>
      <c r="C44" s="51"/>
      <c r="D44" s="50"/>
      <c r="E44" s="50"/>
    </row>
    <row r="45" spans="1:5" ht="18.75" x14ac:dyDescent="0.3">
      <c r="A45" s="50"/>
      <c r="B45" s="50"/>
      <c r="C45" s="51"/>
      <c r="D45" s="50"/>
      <c r="E45" s="50"/>
    </row>
    <row r="46" spans="1:5" ht="18.75" x14ac:dyDescent="0.3">
      <c r="A46" s="50"/>
      <c r="B46" s="50"/>
      <c r="C46" s="51"/>
      <c r="D46" s="50"/>
      <c r="E46" s="50"/>
    </row>
    <row r="47" spans="1:5" ht="18.75" x14ac:dyDescent="0.3">
      <c r="A47" s="50"/>
      <c r="B47" s="50"/>
      <c r="C47" s="51"/>
      <c r="D47" s="50"/>
      <c r="E47" s="50"/>
    </row>
    <row r="48" spans="1:5" ht="18.75" x14ac:dyDescent="0.3">
      <c r="A48" s="50"/>
      <c r="B48" s="50"/>
      <c r="C48" s="51"/>
      <c r="D48" s="50"/>
      <c r="E48" s="50"/>
    </row>
  </sheetData>
  <mergeCells count="8">
    <mergeCell ref="A39:C39"/>
    <mergeCell ref="A40:C40"/>
    <mergeCell ref="B2:C2"/>
    <mergeCell ref="A28:B28"/>
    <mergeCell ref="A34:B34"/>
    <mergeCell ref="A35:B35"/>
    <mergeCell ref="A37:C37"/>
    <mergeCell ref="A38:C38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2022-02-28T06:18:50Z</dcterms:created>
  <dcterms:modified xsi:type="dcterms:W3CDTF">2022-02-28T06:19:07Z</dcterms:modified>
</cp:coreProperties>
</file>