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Инна-пк\сетевая\ЭКОНОМИЧЕСКИЙ ОТДЕЛ\ФИН ПЛАН 2021\отчеты 2021\Новаторов 3\"/>
    </mc:Choice>
  </mc:AlternateContent>
  <bookViews>
    <workbookView xWindow="0" yWindow="0" windowWidth="20490" windowHeight="9045"/>
  </bookViews>
  <sheets>
    <sheet name="год" sheetId="1" r:id="rId1"/>
  </sheets>
  <externalReferences>
    <externalReference r:id="rId2"/>
  </externalReferences>
  <definedNames>
    <definedName name="_xlnm.Print_Area" localSheetId="0">год!$A$1:$C$37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  <c r="A34" i="1"/>
  <c r="C33" i="1"/>
  <c r="C32" i="1"/>
  <c r="C35" i="1" s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C9" i="1"/>
  <c r="C5" i="1"/>
  <c r="C4" i="1"/>
  <c r="C36" i="1" l="1"/>
  <c r="C37" i="1" s="1"/>
</calcChain>
</file>

<file path=xl/sharedStrings.xml><?xml version="1.0" encoding="utf-8"?>
<sst xmlns="http://schemas.openxmlformats.org/spreadsheetml/2006/main" count="39" uniqueCount="34">
  <si>
    <t>Доходы и расходы ООО КА "Ирбис"  по управлению и обслуживанию МКД ул. Новаторов д.3</t>
  </si>
  <si>
    <t>Начислено за услуги по содержанию и текущему ремонту общего имущества МКД  за 2021 год</t>
  </si>
  <si>
    <t>Поступило за услуги по содержанию и текущему ремонту общего имущества МКД за 2021 год</t>
  </si>
  <si>
    <t>Долг собственников помещений на 01.01.2022 г.</t>
  </si>
  <si>
    <t>Подано исковых заявлений за 2021 год (шт.)</t>
  </si>
  <si>
    <t>№</t>
  </si>
  <si>
    <t>Наименование работы</t>
  </si>
  <si>
    <t>Выполнено  услуг (работ) за 2021 год</t>
  </si>
  <si>
    <t>Техническое обслуживание инженерных сетей входящих в состав общего имущества многоквартирных жилых домов</t>
  </si>
  <si>
    <t>Осмотр технических этажей, чердаков и подвальных помещений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</si>
  <si>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</si>
  <si>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</si>
  <si>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</si>
  <si>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</si>
  <si>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мест общего пользования</t>
  </si>
  <si>
    <t>Осмотр наружных конструкций панельного дома</t>
  </si>
  <si>
    <t>Аварийное обслуживание, непредвиденные работы</t>
  </si>
  <si>
    <t>Дежурство слесарей, электриков</t>
  </si>
  <si>
    <t>Дератизация, дезинсекция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</si>
  <si>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</si>
  <si>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</si>
  <si>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Уборка лестничных площадок и маршей </t>
  </si>
  <si>
    <t>Подметание прилегающей территории, содержание и уборка контейнерных площадок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</si>
  <si>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</si>
  <si>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</si>
  <si>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</si>
  <si>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</si>
  <si>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</si>
  <si>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Всего:</t>
  </si>
  <si>
    <t>Текущий ремонт</t>
  </si>
  <si>
    <t>Гидравлические испытания системы отопления</t>
  </si>
  <si>
    <t>Промывка системы отопления</t>
  </si>
  <si>
    <t>Итого:</t>
  </si>
  <si>
    <t>Остаток средств на 01.01.2022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</si>
</sst>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2"/>
      <name val="Calibri Light"/>
      <family val="1"/>
      <charset val="204"/>
      <scheme val="major"/>
    </font>
    <font>
      <b/>
      <sz val="14"/>
      <name val="Times New Roman"/>
      <family val="1"/>
      <charset val="204"/>
    </font>
    <font>
      <b/>
      <sz val="12"/>
      <color theme="1"/>
      <name val="Calibri Light"/>
      <family val="1"/>
      <charset val="204"/>
      <scheme val="maj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name val="Calibri Light"/>
      <family val="1"/>
      <charset val="204"/>
      <scheme val="major"/>
    </font>
    <font>
      <sz val="12"/>
      <name val="Cambria"/>
      <family val="1"/>
      <charset val="204"/>
    </font>
    <font>
      <b/>
      <i/>
      <sz val="12"/>
      <color theme="1"/>
      <name val="Calibri Light"/>
      <family val="1"/>
      <charset val="204"/>
      <scheme val="major"/>
    </font>
    <font>
      <sz val="14"/>
      <color theme="1"/>
      <name val="Times New Roman"/>
      <family val="1"/>
      <charset val="204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name val="Times New Roman"/>
      <family val="1"/>
      <charset val="204"/>
    </font>
    <font>
      <sz val="14"/>
      <name val="Calibri Light"/>
      <family val="1"/>
      <charset val="204"/>
      <scheme val="maj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 applyAlignment="1"/>
    <xf numFmtId="4" fontId="1" fillId="2" borderId="0" xfId="0" applyNumberFormat="1" applyFont="1" applyFill="1" applyAlignment="1">
      <alignment horizontal="center" vertical="center"/>
    </xf>
    <xf numFmtId="0" fontId="0" fillId="2" borderId="0" xfId="0" applyFill="1" applyAlignment="1"/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4" fontId="5" fillId="2" borderId="0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/>
    <xf numFmtId="0" fontId="10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wrapText="1"/>
    </xf>
    <xf numFmtId="0" fontId="1" fillId="2" borderId="2" xfId="0" applyFont="1" applyFill="1" applyBorder="1" applyAlignment="1">
      <alignment horizontal="justify" wrapText="1"/>
    </xf>
    <xf numFmtId="0" fontId="3" fillId="2" borderId="1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12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4" fontId="0" fillId="2" borderId="0" xfId="0" applyNumberFormat="1" applyFill="1"/>
    <xf numFmtId="0" fontId="1" fillId="2" borderId="0" xfId="0" applyFont="1" applyFill="1"/>
    <xf numFmtId="0" fontId="10" fillId="2" borderId="4" xfId="0" applyFont="1" applyFill="1" applyBorder="1" applyAlignment="1">
      <alignment horizontal="right"/>
    </xf>
    <xf numFmtId="0" fontId="13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center"/>
    </xf>
    <xf numFmtId="4" fontId="14" fillId="2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justify" wrapText="1"/>
    </xf>
    <xf numFmtId="0" fontId="15" fillId="2" borderId="0" xfId="0" applyFont="1" applyFill="1" applyAlignment="1">
      <alignment horizontal="justify" wrapText="1"/>
    </xf>
    <xf numFmtId="4" fontId="16" fillId="2" borderId="0" xfId="0" applyNumberFormat="1" applyFont="1" applyFill="1" applyAlignment="1">
      <alignment horizontal="center" vertical="center" wrapText="1"/>
    </xf>
    <xf numFmtId="4" fontId="0" fillId="2" borderId="0" xfId="0" applyNumberFormat="1" applyFill="1" applyAlignment="1"/>
    <xf numFmtId="0" fontId="17" fillId="2" borderId="0" xfId="0" applyFont="1" applyFill="1" applyAlignment="1"/>
    <xf numFmtId="4" fontId="17" fillId="2" borderId="0" xfId="0" applyNumberFormat="1" applyFont="1" applyFill="1" applyBorder="1" applyAlignment="1">
      <alignment horizontal="center" vertical="center"/>
    </xf>
    <xf numFmtId="0" fontId="18" fillId="2" borderId="0" xfId="0" applyFont="1" applyFill="1" applyAlignment="1"/>
    <xf numFmtId="4" fontId="18" fillId="2" borderId="0" xfId="0" applyNumberFormat="1" applyFont="1" applyFill="1" applyBorder="1" applyAlignment="1">
      <alignment horizontal="center" vertical="center"/>
    </xf>
    <xf numFmtId="4" fontId="19" fillId="2" borderId="0" xfId="0" applyNumberFormat="1" applyFont="1" applyFill="1" applyBorder="1" applyAlignment="1">
      <alignment horizontal="center" vertical="center"/>
    </xf>
    <xf numFmtId="4" fontId="19" fillId="2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9;&#1050;&#1054;&#1053;&#1054;&#1052;&#1048;&#1063;&#1045;&#1057;&#1050;&#1048;&#1049;%20&#1054;&#1058;&#1044;&#1045;&#1051;/&#1060;&#1048;&#1053;%20&#1055;&#1051;&#1040;&#1053;%202021/&#1040;&#1082;&#1090;&#1099;%202021%20&#1075;&#1086;&#1076;/&#1053;&#1086;&#1074;&#1072;&#1090;&#1086;&#1088;&#1086;&#1074;%203/&#1085;&#1086;&#1074;&#1072;&#1090;&#1086;&#1088;&#1086;&#1074;%203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"/>
      <sheetName val="окт"/>
      <sheetName val="ноя"/>
      <sheetName val="дек"/>
      <sheetName val="год"/>
    </sheetNames>
    <sheetDataSet>
      <sheetData sheetId="0">
        <row r="8">
          <cell r="G8">
            <v>3682.2720000000004</v>
          </cell>
        </row>
        <row r="9">
          <cell r="G9">
            <v>920.5680000000001</v>
          </cell>
        </row>
        <row r="10">
          <cell r="G10">
            <v>1726.0650000000001</v>
          </cell>
        </row>
        <row r="11">
          <cell r="G11">
            <v>805.49700000000007</v>
          </cell>
        </row>
        <row r="12">
          <cell r="G12">
            <v>460.28400000000005</v>
          </cell>
        </row>
        <row r="13">
          <cell r="G13">
            <v>2186.3490000000002</v>
          </cell>
        </row>
        <row r="14">
          <cell r="G14">
            <v>1956.2070000000001</v>
          </cell>
        </row>
        <row r="15">
          <cell r="G15">
            <v>2071.2779999999998</v>
          </cell>
        </row>
        <row r="16">
          <cell r="G16">
            <v>5753.55</v>
          </cell>
        </row>
        <row r="17">
          <cell r="G17">
            <v>4832.982</v>
          </cell>
        </row>
        <row r="18">
          <cell r="G18">
            <v>575.35500000000002</v>
          </cell>
        </row>
        <row r="19">
          <cell r="G19">
            <v>920.5680000000001</v>
          </cell>
        </row>
        <row r="20">
          <cell r="G20">
            <v>5753.55</v>
          </cell>
        </row>
        <row r="21">
          <cell r="G21">
            <v>15534.585000000001</v>
          </cell>
        </row>
        <row r="22">
          <cell r="G22">
            <v>39699.495000000003</v>
          </cell>
        </row>
        <row r="23">
          <cell r="G23">
            <v>35298</v>
          </cell>
        </row>
        <row r="24">
          <cell r="G24">
            <v>18181.218000000001</v>
          </cell>
        </row>
        <row r="25">
          <cell r="G25">
            <v>1495.923</v>
          </cell>
        </row>
        <row r="26">
          <cell r="G26">
            <v>14153.733</v>
          </cell>
        </row>
        <row r="27">
          <cell r="G27">
            <v>35441.868000000002</v>
          </cell>
        </row>
        <row r="31">
          <cell r="G31">
            <v>5126.84</v>
          </cell>
        </row>
      </sheetData>
      <sheetData sheetId="1">
        <row r="8">
          <cell r="G8">
            <v>3797.3430000000003</v>
          </cell>
        </row>
        <row r="9">
          <cell r="G9">
            <v>920.5680000000001</v>
          </cell>
        </row>
        <row r="10">
          <cell r="G10">
            <v>1841.1360000000002</v>
          </cell>
        </row>
        <row r="11">
          <cell r="G11">
            <v>805.49700000000007</v>
          </cell>
        </row>
        <row r="12">
          <cell r="G12">
            <v>460.28400000000005</v>
          </cell>
        </row>
        <row r="13">
          <cell r="G13">
            <v>2301.42</v>
          </cell>
        </row>
        <row r="14">
          <cell r="G14">
            <v>2071.2779999999998</v>
          </cell>
        </row>
        <row r="15">
          <cell r="G15">
            <v>2186.3490000000002</v>
          </cell>
        </row>
        <row r="16">
          <cell r="G16">
            <v>5983.692</v>
          </cell>
        </row>
        <row r="17">
          <cell r="G17">
            <v>5063.1239999999998</v>
          </cell>
        </row>
        <row r="18">
          <cell r="G18">
            <v>575.35500000000002</v>
          </cell>
        </row>
        <row r="19">
          <cell r="G19">
            <v>920.5680000000001</v>
          </cell>
        </row>
        <row r="20">
          <cell r="G20">
            <v>5983.692</v>
          </cell>
        </row>
        <row r="21">
          <cell r="G21">
            <v>17030.508000000002</v>
          </cell>
        </row>
        <row r="22">
          <cell r="G22">
            <v>41080.347000000002</v>
          </cell>
        </row>
        <row r="23">
          <cell r="G23">
            <v>36575.760000000002</v>
          </cell>
        </row>
        <row r="24">
          <cell r="G24">
            <v>18871.644</v>
          </cell>
        </row>
        <row r="25">
          <cell r="G25">
            <v>1495.923</v>
          </cell>
        </row>
        <row r="26">
          <cell r="G26">
            <v>14614.017</v>
          </cell>
        </row>
        <row r="27">
          <cell r="G27">
            <v>35441.868000000002</v>
          </cell>
        </row>
        <row r="31">
          <cell r="G31">
            <v>3073.26</v>
          </cell>
        </row>
      </sheetData>
      <sheetData sheetId="2">
        <row r="8">
          <cell r="G8">
            <v>3797.3430000000003</v>
          </cell>
        </row>
        <row r="9">
          <cell r="G9">
            <v>920.5680000000001</v>
          </cell>
        </row>
        <row r="10">
          <cell r="G10">
            <v>1841.1360000000002</v>
          </cell>
        </row>
        <row r="11">
          <cell r="G11">
            <v>805.49700000000007</v>
          </cell>
        </row>
        <row r="12">
          <cell r="G12">
            <v>460.28400000000005</v>
          </cell>
        </row>
        <row r="13">
          <cell r="G13">
            <v>2301.42</v>
          </cell>
        </row>
        <row r="14">
          <cell r="G14">
            <v>2071.2779999999998</v>
          </cell>
        </row>
        <row r="15">
          <cell r="G15">
            <v>2186.3490000000002</v>
          </cell>
        </row>
        <row r="16">
          <cell r="G16">
            <v>5983.692</v>
          </cell>
        </row>
        <row r="17">
          <cell r="G17">
            <v>5063.1239999999998</v>
          </cell>
        </row>
        <row r="18">
          <cell r="G18">
            <v>575.35500000000002</v>
          </cell>
        </row>
        <row r="19">
          <cell r="G19">
            <v>920.5680000000001</v>
          </cell>
        </row>
        <row r="20">
          <cell r="G20">
            <v>5983.692</v>
          </cell>
        </row>
        <row r="21">
          <cell r="G21">
            <v>17030.508000000002</v>
          </cell>
        </row>
        <row r="22">
          <cell r="G22">
            <v>41080.347000000002</v>
          </cell>
        </row>
        <row r="23">
          <cell r="G23">
            <v>36575.760000000002</v>
          </cell>
        </row>
        <row r="24">
          <cell r="G24">
            <v>18871.644</v>
          </cell>
        </row>
        <row r="25">
          <cell r="G25">
            <v>1495.923</v>
          </cell>
        </row>
        <row r="26">
          <cell r="G26">
            <v>14614.017</v>
          </cell>
        </row>
        <row r="27">
          <cell r="G27">
            <v>35441.868000000002</v>
          </cell>
        </row>
        <row r="31">
          <cell r="G31">
            <v>826</v>
          </cell>
        </row>
      </sheetData>
      <sheetData sheetId="3">
        <row r="8">
          <cell r="G8">
            <v>3797.3430000000003</v>
          </cell>
        </row>
        <row r="9">
          <cell r="G9">
            <v>920.5680000000001</v>
          </cell>
        </row>
        <row r="10">
          <cell r="G10">
            <v>1841.1360000000002</v>
          </cell>
        </row>
        <row r="11">
          <cell r="G11">
            <v>805.49700000000007</v>
          </cell>
        </row>
        <row r="12">
          <cell r="G12">
            <v>460.28400000000005</v>
          </cell>
        </row>
        <row r="13">
          <cell r="G13">
            <v>2301.42</v>
          </cell>
        </row>
        <row r="14">
          <cell r="G14">
            <v>2071.2779999999998</v>
          </cell>
        </row>
        <row r="15">
          <cell r="G15">
            <v>2186.3490000000002</v>
          </cell>
        </row>
        <row r="16">
          <cell r="G16">
            <v>5983.692</v>
          </cell>
        </row>
        <row r="17">
          <cell r="G17">
            <v>5063.1239999999998</v>
          </cell>
        </row>
        <row r="18">
          <cell r="G18">
            <v>575.35500000000002</v>
          </cell>
        </row>
        <row r="19">
          <cell r="G19">
            <v>920.5680000000001</v>
          </cell>
        </row>
        <row r="20">
          <cell r="G20">
            <v>5983.692</v>
          </cell>
        </row>
        <row r="21">
          <cell r="G21">
            <v>17030.508000000002</v>
          </cell>
        </row>
        <row r="22">
          <cell r="G22">
            <v>41080.347000000002</v>
          </cell>
        </row>
        <row r="23">
          <cell r="G23">
            <v>36575.760000000002</v>
          </cell>
        </row>
        <row r="24">
          <cell r="G24">
            <v>18871.644</v>
          </cell>
        </row>
        <row r="25">
          <cell r="G25">
            <v>1495.923</v>
          </cell>
        </row>
        <row r="26">
          <cell r="G26">
            <v>14614.017</v>
          </cell>
        </row>
        <row r="27">
          <cell r="G27">
            <v>35441.868000000002</v>
          </cell>
        </row>
        <row r="31">
          <cell r="G31">
            <v>12386.29</v>
          </cell>
        </row>
      </sheetData>
      <sheetData sheetId="4">
        <row r="8">
          <cell r="G8">
            <v>3797.3430000000003</v>
          </cell>
        </row>
        <row r="9">
          <cell r="G9">
            <v>920.5680000000001</v>
          </cell>
        </row>
        <row r="10">
          <cell r="G10">
            <v>1841.1360000000002</v>
          </cell>
        </row>
        <row r="11">
          <cell r="G11">
            <v>805.49700000000007</v>
          </cell>
        </row>
        <row r="12">
          <cell r="G12">
            <v>460.28400000000005</v>
          </cell>
        </row>
        <row r="13">
          <cell r="G13">
            <v>2301.42</v>
          </cell>
        </row>
        <row r="14">
          <cell r="G14">
            <v>2071.2779999999998</v>
          </cell>
        </row>
        <row r="15">
          <cell r="G15">
            <v>2186.3490000000002</v>
          </cell>
        </row>
        <row r="16">
          <cell r="G16">
            <v>5983.692</v>
          </cell>
        </row>
        <row r="17">
          <cell r="G17">
            <v>5063.1239999999998</v>
          </cell>
        </row>
        <row r="18">
          <cell r="G18">
            <v>575.35500000000002</v>
          </cell>
        </row>
        <row r="19">
          <cell r="G19">
            <v>920.5680000000001</v>
          </cell>
        </row>
        <row r="20">
          <cell r="G20">
            <v>5983.692</v>
          </cell>
        </row>
        <row r="21">
          <cell r="G21">
            <v>17030.508000000002</v>
          </cell>
        </row>
        <row r="22">
          <cell r="G22">
            <v>41080.347000000002</v>
          </cell>
        </row>
        <row r="23">
          <cell r="G23">
            <v>36575.760000000002</v>
          </cell>
        </row>
        <row r="24">
          <cell r="G24">
            <v>18871.644</v>
          </cell>
        </row>
        <row r="25">
          <cell r="G25">
            <v>1495.923</v>
          </cell>
        </row>
        <row r="26">
          <cell r="G26">
            <v>14614.017</v>
          </cell>
        </row>
        <row r="27">
          <cell r="G27">
            <v>35441.868000000002</v>
          </cell>
        </row>
        <row r="31">
          <cell r="G31">
            <v>826.19</v>
          </cell>
        </row>
      </sheetData>
      <sheetData sheetId="5">
        <row r="8">
          <cell r="G8">
            <v>3797.3430000000003</v>
          </cell>
        </row>
        <row r="9">
          <cell r="G9">
            <v>920.5680000000001</v>
          </cell>
        </row>
        <row r="10">
          <cell r="G10">
            <v>1841.1360000000002</v>
          </cell>
        </row>
        <row r="11">
          <cell r="G11">
            <v>805.49700000000007</v>
          </cell>
        </row>
        <row r="12">
          <cell r="G12">
            <v>460.28400000000005</v>
          </cell>
        </row>
        <row r="13">
          <cell r="G13">
            <v>2301.42</v>
          </cell>
        </row>
        <row r="14">
          <cell r="G14">
            <v>2071.2779999999998</v>
          </cell>
        </row>
        <row r="15">
          <cell r="G15">
            <v>2186.3490000000002</v>
          </cell>
        </row>
        <row r="16">
          <cell r="G16">
            <v>5983.692</v>
          </cell>
        </row>
        <row r="17">
          <cell r="G17">
            <v>5063.1239999999998</v>
          </cell>
        </row>
        <row r="18">
          <cell r="G18">
            <v>575.35500000000002</v>
          </cell>
        </row>
        <row r="19">
          <cell r="G19">
            <v>920.5680000000001</v>
          </cell>
        </row>
        <row r="20">
          <cell r="G20">
            <v>5983.692</v>
          </cell>
        </row>
        <row r="21">
          <cell r="G21">
            <v>17030.508000000002</v>
          </cell>
        </row>
        <row r="22">
          <cell r="G22">
            <v>41080.347000000002</v>
          </cell>
        </row>
        <row r="23">
          <cell r="G23">
            <v>36575.760000000002</v>
          </cell>
        </row>
        <row r="24">
          <cell r="G24">
            <v>18871.644</v>
          </cell>
        </row>
        <row r="25">
          <cell r="G25">
            <v>1495.923</v>
          </cell>
        </row>
        <row r="26">
          <cell r="G26">
            <v>14614.017</v>
          </cell>
        </row>
        <row r="27">
          <cell r="G27">
            <v>35441.868000000002</v>
          </cell>
        </row>
        <row r="31">
          <cell r="G31">
            <v>14016.8</v>
          </cell>
        </row>
      </sheetData>
      <sheetData sheetId="6">
        <row r="8">
          <cell r="G8">
            <v>3797.3430000000003</v>
          </cell>
        </row>
        <row r="9">
          <cell r="G9">
            <v>920.5680000000001</v>
          </cell>
        </row>
        <row r="10">
          <cell r="G10">
            <v>1841.1360000000002</v>
          </cell>
        </row>
        <row r="11">
          <cell r="G11">
            <v>805.49700000000007</v>
          </cell>
        </row>
        <row r="12">
          <cell r="G12">
            <v>460.28400000000005</v>
          </cell>
        </row>
        <row r="13">
          <cell r="G13">
            <v>2301.42</v>
          </cell>
        </row>
        <row r="14">
          <cell r="G14">
            <v>2071.2779999999998</v>
          </cell>
        </row>
        <row r="15">
          <cell r="G15">
            <v>2186.3490000000002</v>
          </cell>
        </row>
        <row r="16">
          <cell r="G16">
            <v>5983.692</v>
          </cell>
        </row>
        <row r="17">
          <cell r="G17">
            <v>5063.1239999999998</v>
          </cell>
        </row>
        <row r="18">
          <cell r="G18">
            <v>575.35500000000002</v>
          </cell>
        </row>
        <row r="19">
          <cell r="G19">
            <v>920.5680000000001</v>
          </cell>
        </row>
        <row r="20">
          <cell r="G20">
            <v>5983.692</v>
          </cell>
        </row>
        <row r="21">
          <cell r="G21">
            <v>17030.508000000002</v>
          </cell>
        </row>
        <row r="22">
          <cell r="G22">
            <v>41080.347000000002</v>
          </cell>
        </row>
        <row r="23">
          <cell r="G23">
            <v>36575.760000000002</v>
          </cell>
        </row>
        <row r="24">
          <cell r="G24">
            <v>18871.644</v>
          </cell>
        </row>
        <row r="25">
          <cell r="G25">
            <v>1495.923</v>
          </cell>
        </row>
        <row r="26">
          <cell r="G26">
            <v>14614.017</v>
          </cell>
        </row>
        <row r="27">
          <cell r="G27">
            <v>37283.004000000001</v>
          </cell>
        </row>
        <row r="31">
          <cell r="G31">
            <v>20698.919999999998</v>
          </cell>
        </row>
      </sheetData>
      <sheetData sheetId="7">
        <row r="8">
          <cell r="G8">
            <v>3797.3430000000003</v>
          </cell>
        </row>
        <row r="9">
          <cell r="G9">
            <v>920.5680000000001</v>
          </cell>
        </row>
        <row r="10">
          <cell r="G10">
            <v>1841.1360000000002</v>
          </cell>
        </row>
        <row r="11">
          <cell r="G11">
            <v>805.49700000000007</v>
          </cell>
        </row>
        <row r="12">
          <cell r="G12">
            <v>460.28400000000005</v>
          </cell>
        </row>
        <row r="13">
          <cell r="G13">
            <v>2301.42</v>
          </cell>
        </row>
        <row r="14">
          <cell r="G14">
            <v>2071.2779999999998</v>
          </cell>
        </row>
        <row r="15">
          <cell r="G15">
            <v>2186.3490000000002</v>
          </cell>
        </row>
        <row r="16">
          <cell r="G16">
            <v>5983.692</v>
          </cell>
        </row>
        <row r="17">
          <cell r="G17">
            <v>5063.1239999999998</v>
          </cell>
        </row>
        <row r="18">
          <cell r="G18">
            <v>575.35500000000002</v>
          </cell>
        </row>
        <row r="19">
          <cell r="G19">
            <v>920.5680000000001</v>
          </cell>
        </row>
        <row r="20">
          <cell r="G20">
            <v>5983.692</v>
          </cell>
        </row>
        <row r="21">
          <cell r="G21">
            <v>17030.508000000002</v>
          </cell>
        </row>
        <row r="22">
          <cell r="G22">
            <v>41080.347000000002</v>
          </cell>
        </row>
        <row r="23">
          <cell r="G23">
            <v>36575.760000000002</v>
          </cell>
        </row>
        <row r="24">
          <cell r="G24">
            <v>18871.644</v>
          </cell>
        </row>
        <row r="25">
          <cell r="G25">
            <v>1495.923</v>
          </cell>
        </row>
        <row r="26">
          <cell r="G26">
            <v>14614.017</v>
          </cell>
        </row>
        <row r="27">
          <cell r="G27">
            <v>37283.004000000001</v>
          </cell>
        </row>
        <row r="31">
          <cell r="G31">
            <v>41325.32</v>
          </cell>
        </row>
        <row r="32">
          <cell r="G32">
            <v>96845.28</v>
          </cell>
        </row>
        <row r="33">
          <cell r="G33">
            <v>69844.320000000007</v>
          </cell>
        </row>
      </sheetData>
      <sheetData sheetId="8">
        <row r="8">
          <cell r="G8">
            <v>3797.3430000000003</v>
          </cell>
        </row>
        <row r="9">
          <cell r="G9">
            <v>920.5680000000001</v>
          </cell>
        </row>
        <row r="10">
          <cell r="G10">
            <v>1841.1360000000002</v>
          </cell>
        </row>
        <row r="11">
          <cell r="G11">
            <v>805.49700000000007</v>
          </cell>
        </row>
        <row r="12">
          <cell r="G12">
            <v>460.28400000000005</v>
          </cell>
        </row>
        <row r="13">
          <cell r="G13">
            <v>2301.42</v>
          </cell>
        </row>
        <row r="14">
          <cell r="G14">
            <v>2071.2779999999998</v>
          </cell>
        </row>
        <row r="15">
          <cell r="G15">
            <v>2186.3490000000002</v>
          </cell>
        </row>
        <row r="16">
          <cell r="G16">
            <v>5983.692</v>
          </cell>
        </row>
        <row r="17">
          <cell r="G17">
            <v>5063.1239999999998</v>
          </cell>
        </row>
        <row r="18">
          <cell r="G18">
            <v>575.35500000000002</v>
          </cell>
        </row>
        <row r="19">
          <cell r="G19">
            <v>920.5680000000001</v>
          </cell>
        </row>
        <row r="20">
          <cell r="G20">
            <v>5983.692</v>
          </cell>
        </row>
        <row r="21">
          <cell r="G21">
            <v>17030.508000000002</v>
          </cell>
        </row>
        <row r="22">
          <cell r="G22">
            <v>41080.347000000002</v>
          </cell>
        </row>
        <row r="23">
          <cell r="G23">
            <v>36575.760000000002</v>
          </cell>
        </row>
        <row r="24">
          <cell r="G24">
            <v>18871.644</v>
          </cell>
        </row>
        <row r="25">
          <cell r="G25">
            <v>1495.923</v>
          </cell>
        </row>
        <row r="26">
          <cell r="G26">
            <v>14614.017</v>
          </cell>
        </row>
        <row r="27">
          <cell r="G27">
            <v>37283.004000000001</v>
          </cell>
        </row>
        <row r="31">
          <cell r="G31">
            <v>28421.69</v>
          </cell>
        </row>
      </sheetData>
      <sheetData sheetId="9">
        <row r="8">
          <cell r="G8">
            <v>3797.3430000000003</v>
          </cell>
        </row>
        <row r="9">
          <cell r="G9">
            <v>920.5680000000001</v>
          </cell>
        </row>
        <row r="10">
          <cell r="G10">
            <v>1841.1360000000002</v>
          </cell>
        </row>
        <row r="11">
          <cell r="G11">
            <v>805.49700000000007</v>
          </cell>
        </row>
        <row r="12">
          <cell r="G12">
            <v>460.28400000000005</v>
          </cell>
        </row>
        <row r="13">
          <cell r="G13">
            <v>2301.42</v>
          </cell>
        </row>
        <row r="14">
          <cell r="G14">
            <v>2071.2779999999998</v>
          </cell>
        </row>
        <row r="15">
          <cell r="G15">
            <v>2186.3490000000002</v>
          </cell>
        </row>
        <row r="16">
          <cell r="G16">
            <v>5983.692</v>
          </cell>
        </row>
        <row r="17">
          <cell r="G17">
            <v>5063.1239999999998</v>
          </cell>
        </row>
        <row r="18">
          <cell r="G18">
            <v>575.35500000000002</v>
          </cell>
        </row>
        <row r="19">
          <cell r="G19">
            <v>920.5680000000001</v>
          </cell>
        </row>
        <row r="20">
          <cell r="G20">
            <v>5983.692</v>
          </cell>
        </row>
        <row r="21">
          <cell r="G21">
            <v>17030.508000000002</v>
          </cell>
        </row>
        <row r="22">
          <cell r="G22">
            <v>41080.347000000002</v>
          </cell>
        </row>
        <row r="23">
          <cell r="G23">
            <v>36575.760000000002</v>
          </cell>
        </row>
        <row r="24">
          <cell r="G24">
            <v>18871.644</v>
          </cell>
        </row>
        <row r="25">
          <cell r="G25">
            <v>1495.923</v>
          </cell>
        </row>
        <row r="26">
          <cell r="G26">
            <v>14614.017</v>
          </cell>
        </row>
        <row r="27">
          <cell r="G27">
            <v>37283.004000000001</v>
          </cell>
        </row>
        <row r="31">
          <cell r="G31">
            <v>12140.46</v>
          </cell>
        </row>
      </sheetData>
      <sheetData sheetId="10">
        <row r="8">
          <cell r="G8">
            <v>3797.3430000000003</v>
          </cell>
        </row>
        <row r="9">
          <cell r="G9">
            <v>920.5680000000001</v>
          </cell>
        </row>
        <row r="10">
          <cell r="G10">
            <v>1841.1360000000002</v>
          </cell>
        </row>
        <row r="11">
          <cell r="G11">
            <v>805.49700000000007</v>
          </cell>
        </row>
        <row r="12">
          <cell r="G12">
            <v>460.28400000000005</v>
          </cell>
        </row>
        <row r="13">
          <cell r="G13">
            <v>2301.42</v>
          </cell>
        </row>
        <row r="14">
          <cell r="G14">
            <v>2071.2779999999998</v>
          </cell>
        </row>
        <row r="15">
          <cell r="G15">
            <v>2186.3490000000002</v>
          </cell>
        </row>
        <row r="16">
          <cell r="G16">
            <v>5983.692</v>
          </cell>
        </row>
        <row r="17">
          <cell r="G17">
            <v>5063.1239999999998</v>
          </cell>
        </row>
        <row r="18">
          <cell r="G18">
            <v>575.35500000000002</v>
          </cell>
        </row>
        <row r="19">
          <cell r="G19">
            <v>920.5680000000001</v>
          </cell>
        </row>
        <row r="20">
          <cell r="G20">
            <v>5983.692</v>
          </cell>
        </row>
        <row r="21">
          <cell r="G21">
            <v>17030.508000000002</v>
          </cell>
        </row>
        <row r="22">
          <cell r="G22">
            <v>41080.347000000002</v>
          </cell>
        </row>
        <row r="23">
          <cell r="G23">
            <v>36575.760000000002</v>
          </cell>
        </row>
        <row r="24">
          <cell r="G24">
            <v>18871.644</v>
          </cell>
        </row>
        <row r="25">
          <cell r="G25">
            <v>1495.923</v>
          </cell>
        </row>
        <row r="26">
          <cell r="G26">
            <v>14614.017</v>
          </cell>
        </row>
        <row r="27">
          <cell r="G27">
            <v>37283.004000000001</v>
          </cell>
        </row>
        <row r="31">
          <cell r="G31">
            <v>624428.62</v>
          </cell>
        </row>
      </sheetData>
      <sheetData sheetId="11">
        <row r="8">
          <cell r="G8">
            <v>3797.3430000000003</v>
          </cell>
        </row>
        <row r="9">
          <cell r="G9">
            <v>920.5680000000001</v>
          </cell>
        </row>
        <row r="10">
          <cell r="G10">
            <v>1841.1360000000002</v>
          </cell>
        </row>
        <row r="11">
          <cell r="G11">
            <v>805.49700000000007</v>
          </cell>
        </row>
        <row r="12">
          <cell r="G12">
            <v>460.28400000000005</v>
          </cell>
        </row>
        <row r="13">
          <cell r="G13">
            <v>2301.42</v>
          </cell>
        </row>
        <row r="14">
          <cell r="G14">
            <v>2071.2779999999998</v>
          </cell>
        </row>
        <row r="15">
          <cell r="G15">
            <v>2186.3490000000002</v>
          </cell>
        </row>
        <row r="16">
          <cell r="G16">
            <v>5983.692</v>
          </cell>
        </row>
        <row r="17">
          <cell r="G17">
            <v>5063.1239999999998</v>
          </cell>
        </row>
        <row r="18">
          <cell r="G18">
            <v>575.35500000000002</v>
          </cell>
        </row>
        <row r="19">
          <cell r="G19">
            <v>920.5680000000001</v>
          </cell>
        </row>
        <row r="20">
          <cell r="G20">
            <v>5983.692</v>
          </cell>
        </row>
        <row r="21">
          <cell r="G21">
            <v>17030.508000000002</v>
          </cell>
        </row>
        <row r="22">
          <cell r="G22">
            <v>41080.347000000002</v>
          </cell>
        </row>
        <row r="23">
          <cell r="G23">
            <v>36575.760000000002</v>
          </cell>
        </row>
        <row r="24">
          <cell r="G24">
            <v>18871.644</v>
          </cell>
        </row>
        <row r="25">
          <cell r="G25">
            <v>1495.923</v>
          </cell>
        </row>
        <row r="26">
          <cell r="G26">
            <v>14614.017</v>
          </cell>
        </row>
        <row r="27">
          <cell r="G27">
            <v>37283.004000000001</v>
          </cell>
        </row>
        <row r="31">
          <cell r="G31">
            <v>9200.64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view="pageBreakPreview" zoomScale="70" zoomScaleNormal="85" zoomScaleSheetLayoutView="70" workbookViewId="0">
      <selection activeCell="C40" sqref="C40"/>
    </sheetView>
  </sheetViews>
  <sheetFormatPr defaultRowHeight="15" x14ac:dyDescent="0.25"/>
  <cols>
    <col min="1" max="1" width="9.28515625" style="18" bestFit="1" customWidth="1"/>
    <col min="2" max="2" width="125" style="18" customWidth="1"/>
    <col min="3" max="3" width="37.5703125" style="44" customWidth="1"/>
    <col min="4" max="16384" width="9.140625" style="18"/>
  </cols>
  <sheetData>
    <row r="1" spans="1:3" s="3" customFormat="1" ht="15.75" x14ac:dyDescent="0.25">
      <c r="A1" s="1"/>
      <c r="B1" s="1"/>
      <c r="C1" s="2"/>
    </row>
    <row r="2" spans="1:3" s="3" customFormat="1" ht="36.75" customHeight="1" x14ac:dyDescent="0.25">
      <c r="A2" s="1"/>
      <c r="B2" s="4" t="s">
        <v>0</v>
      </c>
      <c r="C2" s="5"/>
    </row>
    <row r="3" spans="1:3" s="3" customFormat="1" ht="15.75" x14ac:dyDescent="0.25">
      <c r="A3" s="6"/>
      <c r="B3" s="7"/>
      <c r="C3" s="8"/>
    </row>
    <row r="4" spans="1:3" s="3" customFormat="1" ht="32.450000000000003" customHeight="1" x14ac:dyDescent="0.25">
      <c r="A4" s="9">
        <v>1</v>
      </c>
      <c r="B4" s="10" t="s">
        <v>1</v>
      </c>
      <c r="C4" s="11">
        <f>2716557.29+8129.66</f>
        <v>2724686.95</v>
      </c>
    </row>
    <row r="5" spans="1:3" s="3" customFormat="1" ht="41.25" customHeight="1" x14ac:dyDescent="0.25">
      <c r="A5" s="12">
        <v>2</v>
      </c>
      <c r="B5" s="10" t="s">
        <v>2</v>
      </c>
      <c r="C5" s="13">
        <f>2654286.46+16330.8</f>
        <v>2670617.2599999998</v>
      </c>
    </row>
    <row r="6" spans="1:3" s="3" customFormat="1" ht="66.75" customHeight="1" x14ac:dyDescent="0.25">
      <c r="A6" s="12">
        <v>3</v>
      </c>
      <c r="B6" s="10" t="s">
        <v>3</v>
      </c>
      <c r="C6" s="13">
        <v>397636.22</v>
      </c>
    </row>
    <row r="7" spans="1:3" s="15" customFormat="1" ht="36" customHeight="1" x14ac:dyDescent="0.25">
      <c r="A7" s="12">
        <v>4</v>
      </c>
      <c r="B7" s="10" t="s">
        <v>4</v>
      </c>
      <c r="C7" s="14">
        <v>1</v>
      </c>
    </row>
    <row r="8" spans="1:3" ht="31.5" x14ac:dyDescent="0.25">
      <c r="A8" s="16" t="s">
        <v>5</v>
      </c>
      <c r="B8" s="16" t="s">
        <v>6</v>
      </c>
      <c r="C8" s="17" t="s">
        <v>7</v>
      </c>
    </row>
    <row r="9" spans="1:3" ht="50.25" customHeight="1" x14ac:dyDescent="0.25">
      <c r="A9" s="19">
        <v>1</v>
      </c>
      <c r="B9" s="20" t="s">
        <v>8</v>
      </c>
      <c r="C9" s="21">
        <f>SUM([1]январь!G8+[1]февраль!G8+[1]март!G8+[1]апрель!G8+[1]май!G8+[1]июнь!G8+[1]июль!G8+[1]август!G8+[1]сент!G8+[1]окт!G8+[1]ноя!G8+[1]дек!G8)</f>
        <v>45453.045000000006</v>
      </c>
    </row>
    <row r="10" spans="1:3" ht="35.25" customHeight="1" x14ac:dyDescent="0.25">
      <c r="A10" s="19">
        <f t="shared" ref="A10:A28" si="0">A9+1</f>
        <v>2</v>
      </c>
      <c r="B10" s="20" t="s">
        <v>9</v>
      </c>
      <c r="C10" s="21">
        <f>SUM([1]январь!G9+[1]февраль!G9+[1]март!G9+[1]апрель!G9+[1]май!G9+[1]июнь!G9+[1]июль!G9+[1]август!G9+[1]сент!G9+[1]окт!G9+[1]ноя!G9+[1]дек!G9)</f>
        <v>11046.815999999999</v>
      </c>
    </row>
    <row r="11" spans="1:3" ht="42" customHeight="1" x14ac:dyDescent="0.25">
      <c r="A11" s="19">
        <f t="shared" si="0"/>
        <v>3</v>
      </c>
      <c r="B11" s="20" t="s">
        <v>10</v>
      </c>
      <c r="C11" s="21">
        <f>SUM([1]январь!G10+[1]февраль!G10+[1]март!G10+[1]апрель!G10+[1]май!G10+[1]июнь!G10+[1]июль!G10+[1]август!G10+[1]сент!G10+[1]окт!G10+[1]ноя!G10+[1]дек!G10)</f>
        <v>21978.560999999998</v>
      </c>
    </row>
    <row r="12" spans="1:3" ht="51" customHeight="1" x14ac:dyDescent="0.25">
      <c r="A12" s="19">
        <f t="shared" si="0"/>
        <v>4</v>
      </c>
      <c r="B12" s="20" t="s">
        <v>11</v>
      </c>
      <c r="C12" s="21">
        <f>SUM([1]январь!G11+[1]февраль!G11+[1]март!G11+[1]апрель!G11+[1]май!G11+[1]июнь!G11+[1]июль!G11+[1]август!G11+[1]сент!G11+[1]окт!G11+[1]ноя!G11+[1]дек!G11)</f>
        <v>9665.9640000000018</v>
      </c>
    </row>
    <row r="13" spans="1:3" ht="42.75" customHeight="1" x14ac:dyDescent="0.25">
      <c r="A13" s="19">
        <f t="shared" si="0"/>
        <v>5</v>
      </c>
      <c r="B13" s="20" t="s">
        <v>12</v>
      </c>
      <c r="C13" s="21">
        <f>SUM([1]январь!G12+[1]февраль!G12+[1]март!G12+[1]апрель!G12+[1]май!G12+[1]июнь!G12+[1]июль!G12+[1]август!G12+[1]сент!G12+[1]окт!G12+[1]ноя!G12+[1]дек!G12)</f>
        <v>5523.4079999999994</v>
      </c>
    </row>
    <row r="14" spans="1:3" ht="40.5" customHeight="1" x14ac:dyDescent="0.25">
      <c r="A14" s="19">
        <f t="shared" si="0"/>
        <v>6</v>
      </c>
      <c r="B14" s="20" t="s">
        <v>13</v>
      </c>
      <c r="C14" s="21">
        <f>SUM([1]январь!G13+[1]февраль!G13+[1]март!G13+[1]апрель!G13+[1]май!G13+[1]июнь!G13+[1]июль!G13+[1]август!G13+[1]сент!G13+[1]окт!G13+[1]ноя!G13+[1]дек!G13)</f>
        <v>27501.968999999997</v>
      </c>
    </row>
    <row r="15" spans="1:3" ht="37.5" customHeight="1" x14ac:dyDescent="0.25">
      <c r="A15" s="19">
        <f t="shared" si="0"/>
        <v>7</v>
      </c>
      <c r="B15" s="20" t="s">
        <v>14</v>
      </c>
      <c r="C15" s="21">
        <f>SUM([1]январь!G14+[1]февраль!G14+[1]март!G14+[1]апрель!G14+[1]май!G14+[1]июнь!G14+[1]июль!G14+[1]август!G14+[1]сент!G14+[1]окт!G14+[1]ноя!G14+[1]дек!G14)</f>
        <v>24740.264999999992</v>
      </c>
    </row>
    <row r="16" spans="1:3" ht="48" customHeight="1" x14ac:dyDescent="0.25">
      <c r="A16" s="19">
        <f t="shared" si="0"/>
        <v>8</v>
      </c>
      <c r="B16" s="20" t="s">
        <v>15</v>
      </c>
      <c r="C16" s="21">
        <f>SUM([1]январь!G15+[1]февраль!G15+[1]март!G15+[1]апрель!G15+[1]май!G15+[1]июнь!G15+[1]июль!G15+[1]август!G15+[1]сент!G15+[1]окт!G15+[1]ноя!G15+[1]дек!G15)</f>
        <v>26121.117000000006</v>
      </c>
    </row>
    <row r="17" spans="1:5" ht="39" customHeight="1" x14ac:dyDescent="0.25">
      <c r="A17" s="19">
        <f t="shared" si="0"/>
        <v>9</v>
      </c>
      <c r="B17" s="20" t="s">
        <v>16</v>
      </c>
      <c r="C17" s="21">
        <f>SUM([1]январь!G16+[1]февраль!G16+[1]март!G16+[1]апрель!G16+[1]май!G16+[1]июнь!G16+[1]июль!G16+[1]август!G16+[1]сент!G16+[1]окт!G16+[1]ноя!G16+[1]дек!G16)</f>
        <v>71574.162000000011</v>
      </c>
    </row>
    <row r="18" spans="1:5" ht="36" customHeight="1" x14ac:dyDescent="0.25">
      <c r="A18" s="19">
        <f t="shared" si="0"/>
        <v>10</v>
      </c>
      <c r="B18" s="20" t="s">
        <v>17</v>
      </c>
      <c r="C18" s="21">
        <f>SUM([1]январь!G17+[1]февраль!G17+[1]март!G17+[1]апрель!G17+[1]май!G17+[1]июнь!G17+[1]июль!G17+[1]август!G17+[1]сент!G17+[1]окт!G17+[1]ноя!G17+[1]дек!G17)</f>
        <v>60527.345999999976</v>
      </c>
    </row>
    <row r="19" spans="1:5" ht="27.75" customHeight="1" x14ac:dyDescent="0.25">
      <c r="A19" s="19">
        <f t="shared" si="0"/>
        <v>11</v>
      </c>
      <c r="B19" s="20" t="s">
        <v>18</v>
      </c>
      <c r="C19" s="21">
        <f>SUM([1]январь!G18+[1]февраль!G18+[1]март!G18+[1]апрель!G18+[1]май!G18+[1]июнь!G18+[1]июль!G18+[1]август!G18+[1]сент!G18+[1]окт!G18+[1]ноя!G18+[1]дек!G18)</f>
        <v>6904.2599999999984</v>
      </c>
    </row>
    <row r="20" spans="1:5" ht="35.25" customHeight="1" x14ac:dyDescent="0.25">
      <c r="A20" s="19">
        <f t="shared" si="0"/>
        <v>12</v>
      </c>
      <c r="B20" s="20" t="s">
        <v>19</v>
      </c>
      <c r="C20" s="21">
        <f>SUM([1]январь!G19+[1]февраль!G19+[1]март!G19+[1]апрель!G19+[1]май!G19+[1]июнь!G19+[1]июль!G19+[1]август!G19+[1]сент!G19+[1]окт!G19+[1]ноя!G19+[1]дек!G19)</f>
        <v>11046.815999999999</v>
      </c>
    </row>
    <row r="21" spans="1:5" ht="27.75" customHeight="1" x14ac:dyDescent="0.25">
      <c r="A21" s="19">
        <f t="shared" si="0"/>
        <v>13</v>
      </c>
      <c r="B21" s="20" t="s">
        <v>20</v>
      </c>
      <c r="C21" s="21">
        <f>SUM([1]январь!G20+[1]февраль!G20+[1]март!G20+[1]апрель!G20+[1]май!G20+[1]июнь!G20+[1]июль!G20+[1]август!G20+[1]сент!G20+[1]окт!G20+[1]ноя!G20+[1]дек!G20)</f>
        <v>71574.162000000011</v>
      </c>
    </row>
    <row r="22" spans="1:5" ht="31.9" customHeight="1" x14ac:dyDescent="0.25">
      <c r="A22" s="19">
        <f t="shared" si="0"/>
        <v>14</v>
      </c>
      <c r="B22" s="22" t="s">
        <v>21</v>
      </c>
      <c r="C22" s="21">
        <f>SUM([1]январь!G21+[1]февраль!G21+[1]март!G21+[1]апрель!G21+[1]май!G21+[1]июнь!G21+[1]июль!G21+[1]август!G21+[1]сент!G21+[1]окт!G21+[1]ноя!G21+[1]дек!G21)</f>
        <v>202870.17300000001</v>
      </c>
    </row>
    <row r="23" spans="1:5" ht="40.5" customHeight="1" x14ac:dyDescent="0.25">
      <c r="A23" s="19">
        <f t="shared" si="0"/>
        <v>15</v>
      </c>
      <c r="B23" s="22" t="s">
        <v>22</v>
      </c>
      <c r="C23" s="21">
        <f>SUM([1]январь!G22+[1]февраль!G22+[1]март!G22+[1]апрель!G22+[1]май!G22+[1]июнь!G22+[1]июль!G22+[1]август!G22+[1]сент!G22+[1]окт!G22+[1]ноя!G22+[1]дек!G22)</f>
        <v>491583.31200000009</v>
      </c>
    </row>
    <row r="24" spans="1:5" ht="37.5" customHeight="1" x14ac:dyDescent="0.25">
      <c r="A24" s="19">
        <f t="shared" si="0"/>
        <v>16</v>
      </c>
      <c r="B24" s="23" t="s">
        <v>23</v>
      </c>
      <c r="C24" s="21">
        <f>SUM([1]январь!G23+[1]февраль!G23+[1]март!G23+[1]апрель!G23+[1]май!G23+[1]июнь!G23+[1]июль!G23+[1]август!G23+[1]сент!G23+[1]окт!G23+[1]ноя!G23+[1]дек!G23)</f>
        <v>437631.3600000001</v>
      </c>
    </row>
    <row r="25" spans="1:5" ht="36.6" customHeight="1" x14ac:dyDescent="0.25">
      <c r="A25" s="19">
        <f t="shared" si="0"/>
        <v>17</v>
      </c>
      <c r="B25" s="23" t="s">
        <v>24</v>
      </c>
      <c r="C25" s="21">
        <f>SUM([1]январь!G24+[1]февраль!G24+[1]март!G24+[1]апрель!G24+[1]май!G24+[1]июнь!G24+[1]июль!G24+[1]август!G24+[1]сент!G24+[1]окт!G24+[1]ноя!G24+[1]дек!G24)</f>
        <v>225769.302</v>
      </c>
    </row>
    <row r="26" spans="1:5" ht="25.5" customHeight="1" x14ac:dyDescent="0.25">
      <c r="A26" s="19">
        <f t="shared" si="0"/>
        <v>18</v>
      </c>
      <c r="B26" s="23" t="s">
        <v>25</v>
      </c>
      <c r="C26" s="21">
        <f>SUM([1]январь!G25+[1]февраль!G25+[1]март!G25+[1]апрель!G25+[1]май!G25+[1]июнь!G25+[1]июль!G25+[1]август!G25+[1]сент!G25+[1]окт!G25+[1]ноя!G25+[1]дек!G25)</f>
        <v>17951.076000000001</v>
      </c>
    </row>
    <row r="27" spans="1:5" ht="39" customHeight="1" x14ac:dyDescent="0.25">
      <c r="A27" s="19">
        <f t="shared" si="0"/>
        <v>19</v>
      </c>
      <c r="B27" s="24" t="s">
        <v>26</v>
      </c>
      <c r="C27" s="21">
        <f>SUM([1]январь!G26+[1]февраль!G26+[1]март!G26+[1]апрель!G26+[1]май!G26+[1]июнь!G26+[1]июль!G26+[1]август!G26+[1]сент!G26+[1]окт!G26+[1]ноя!G26+[1]дек!G26)</f>
        <v>174907.91999999995</v>
      </c>
    </row>
    <row r="28" spans="1:5" ht="64.150000000000006" customHeight="1" x14ac:dyDescent="0.25">
      <c r="A28" s="19">
        <f t="shared" si="0"/>
        <v>20</v>
      </c>
      <c r="B28" s="20" t="s">
        <v>27</v>
      </c>
      <c r="C28" s="21">
        <f>SUM([1]январь!G27+[1]февраль!G27+[1]март!G27+[1]апрель!G27+[1]май!G27+[1]июнь!G27+[1]июль!G27+[1]август!G27+[1]сент!G27+[1]окт!G27+[1]ноя!G27+[1]дек!G27)</f>
        <v>436349.23200000013</v>
      </c>
    </row>
    <row r="29" spans="1:5" ht="15.75" x14ac:dyDescent="0.25">
      <c r="A29" s="25" t="s">
        <v>28</v>
      </c>
      <c r="B29" s="26"/>
      <c r="C29" s="21">
        <f>SUM(C9:C28)</f>
        <v>2380720.2660000003</v>
      </c>
    </row>
    <row r="30" spans="1:5" s="3" customFormat="1" ht="15.75" x14ac:dyDescent="0.25">
      <c r="A30" s="27" t="s">
        <v>29</v>
      </c>
      <c r="B30" s="27"/>
      <c r="C30" s="21"/>
    </row>
    <row r="31" spans="1:5" ht="31.5" x14ac:dyDescent="0.25">
      <c r="A31" s="16" t="s">
        <v>5</v>
      </c>
      <c r="B31" s="16" t="s">
        <v>6</v>
      </c>
      <c r="C31" s="17" t="s">
        <v>7</v>
      </c>
    </row>
    <row r="32" spans="1:5" ht="31.9" customHeight="1" x14ac:dyDescent="0.25">
      <c r="A32" s="19">
        <v>1</v>
      </c>
      <c r="B32" s="28" t="s">
        <v>29</v>
      </c>
      <c r="C32" s="21">
        <f>SUM([1]январь!G31+[1]февраль!G31+[1]март!G31+[1]апрель!G31+[1]май!G31+[1]июнь!G31+[1]июль!G31+[1]август!G31+[1]сент!G31+[1]окт!G31+[1]ноя!G31+[1]дек!G31)</f>
        <v>772471.03</v>
      </c>
      <c r="E32" s="29"/>
    </row>
    <row r="33" spans="1:5" s="30" customFormat="1" ht="36.6" customHeight="1" x14ac:dyDescent="0.25">
      <c r="A33" s="19">
        <v>2</v>
      </c>
      <c r="B33" s="20" t="s">
        <v>30</v>
      </c>
      <c r="C33" s="21">
        <f>[1]август!G32</f>
        <v>96845.28</v>
      </c>
    </row>
    <row r="34" spans="1:5" s="30" customFormat="1" ht="34.5" customHeight="1" x14ac:dyDescent="0.25">
      <c r="A34" s="19">
        <f>A33+1</f>
        <v>3</v>
      </c>
      <c r="B34" s="20" t="s">
        <v>31</v>
      </c>
      <c r="C34" s="21">
        <f>[1]август!G33</f>
        <v>69844.320000000007</v>
      </c>
    </row>
    <row r="35" spans="1:5" ht="15.75" x14ac:dyDescent="0.25">
      <c r="A35" s="31" t="s">
        <v>28</v>
      </c>
      <c r="B35" s="31"/>
      <c r="C35" s="21">
        <f>SUM(C32:C34)</f>
        <v>939160.63000000012</v>
      </c>
    </row>
    <row r="36" spans="1:5" ht="15.75" x14ac:dyDescent="0.25">
      <c r="A36" s="25" t="s">
        <v>32</v>
      </c>
      <c r="B36" s="25"/>
      <c r="C36" s="21">
        <f>C29+C35</f>
        <v>3319880.8960000006</v>
      </c>
    </row>
    <row r="37" spans="1:5" s="3" customFormat="1" ht="18" customHeight="1" x14ac:dyDescent="0.3">
      <c r="A37" s="32"/>
      <c r="B37" s="33" t="s">
        <v>33</v>
      </c>
      <c r="C37" s="34">
        <f>C4-C36</f>
        <v>-595193.94600000046</v>
      </c>
    </row>
    <row r="38" spans="1:5" s="3" customFormat="1" ht="24" customHeight="1" x14ac:dyDescent="0.3">
      <c r="A38" s="35"/>
      <c r="B38" s="36"/>
      <c r="C38" s="37"/>
    </row>
    <row r="39" spans="1:5" s="3" customFormat="1" ht="25.5" customHeight="1" x14ac:dyDescent="0.3">
      <c r="A39" s="35"/>
      <c r="B39" s="36"/>
      <c r="C39" s="37"/>
    </row>
    <row r="40" spans="1:5" s="3" customFormat="1" ht="24.6" customHeight="1" x14ac:dyDescent="0.3">
      <c r="A40" s="35"/>
      <c r="B40" s="36"/>
      <c r="C40" s="37"/>
    </row>
    <row r="41" spans="1:5" s="3" customFormat="1" ht="23.45" customHeight="1" x14ac:dyDescent="0.3">
      <c r="A41" s="35"/>
      <c r="B41" s="36"/>
      <c r="C41" s="37"/>
      <c r="E41" s="38"/>
    </row>
    <row r="42" spans="1:5" s="3" customFormat="1" ht="25.5" customHeight="1" x14ac:dyDescent="0.3">
      <c r="A42" s="39"/>
      <c r="B42" s="39"/>
      <c r="C42" s="40"/>
    </row>
    <row r="43" spans="1:5" s="3" customFormat="1" ht="18.75" x14ac:dyDescent="0.3">
      <c r="A43" s="39"/>
      <c r="B43" s="39"/>
      <c r="C43" s="40"/>
    </row>
    <row r="44" spans="1:5" s="3" customFormat="1" ht="18.75" x14ac:dyDescent="0.3">
      <c r="A44" s="39"/>
      <c r="B44" s="39"/>
      <c r="C44" s="40"/>
    </row>
    <row r="45" spans="1:5" s="3" customFormat="1" ht="18.75" x14ac:dyDescent="0.3">
      <c r="A45" s="39"/>
      <c r="B45" s="39"/>
      <c r="C45" s="40"/>
    </row>
    <row r="46" spans="1:5" s="3" customFormat="1" ht="18.75" x14ac:dyDescent="0.3">
      <c r="A46" s="39"/>
      <c r="B46" s="39"/>
      <c r="C46" s="40"/>
    </row>
    <row r="47" spans="1:5" s="3" customFormat="1" ht="18.75" x14ac:dyDescent="0.3">
      <c r="A47" s="41"/>
      <c r="B47" s="41"/>
      <c r="C47" s="42"/>
    </row>
    <row r="48" spans="1:5" x14ac:dyDescent="0.25">
      <c r="C48" s="43"/>
    </row>
    <row r="49" spans="3:3" x14ac:dyDescent="0.25">
      <c r="C49" s="43"/>
    </row>
    <row r="50" spans="3:3" x14ac:dyDescent="0.25">
      <c r="C50" s="43"/>
    </row>
    <row r="51" spans="3:3" x14ac:dyDescent="0.25">
      <c r="C51" s="43"/>
    </row>
  </sheetData>
  <mergeCells count="4">
    <mergeCell ref="B2:C2"/>
    <mergeCell ref="A29:B29"/>
    <mergeCell ref="A35:B35"/>
    <mergeCell ref="A36:B36"/>
  </mergeCells>
  <pageMargins left="0.33" right="0.11811023622047245" top="0.47244094488188981" bottom="0.51181102362204722" header="0.31496062992125984" footer="0.31496062992125984"/>
  <pageSetup paperSize="9" scale="50" orientation="portrait" r:id="rId1"/>
  <rowBreaks count="1" manualBreakCount="1">
    <brk id="3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2022-02-28T06:52:21Z</dcterms:created>
  <dcterms:modified xsi:type="dcterms:W3CDTF">2022-02-28T06:52:49Z</dcterms:modified>
</cp:coreProperties>
</file>