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ix\Desktop\отч\"/>
    </mc:Choice>
  </mc:AlternateContent>
  <bookViews>
    <workbookView xWindow="0" yWindow="0" windowWidth="28800" windowHeight="12330"/>
  </bookViews>
  <sheets>
    <sheet name="2025 год" sheetId="1" r:id="rId1"/>
  </sheets>
  <externalReferences>
    <externalReference r:id="rId2"/>
  </externalReferences>
  <definedNames>
    <definedName name="n_1">{"","одинz","дваz","триz","четыреz","пятьz","шестьz","семьz","восемьz","девятьz"}</definedName>
    <definedName name="n_2">{"десятьz","одиннадцатьz","двенадцатьz","тринадцатьz","четырнадцатьz","пятнадцатьz","шестнадцатьz","семнадцатьz","восемнадцатьz","девятнадцатьz"}</definedName>
    <definedName name="n_3">{"";1;"двадцатьz";"тридцатьz";"сорокz";"пятьдесятz";"шестьдесятz";"семьдесятz";"восемьдесятz";"девяностоz"}</definedName>
    <definedName name="n_4">{"","стоz","двестиz","тристаz","четырестаz","пятьсотz","шестьсотz","семьсотz","восемьсотz","девятьсотz"}</definedName>
    <definedName name="n_5">{"","однаz","двеz","триz","четыреz","пятьz","шестьz","семьz","восемьz","девятьz"}</definedName>
    <definedName name="n0">"000000000000"&amp;MID(1/2,2,1)&amp;"00"</definedName>
    <definedName name="n0x">IF(n_3=1,n_2,n_3&amp;n_1)</definedName>
    <definedName name="n1x">IF(n_3=1,n_2,n_3&amp;n_5)</definedName>
    <definedName name="мил">{0,"овz";1,"z";2,"аz";5,"овz"}</definedName>
    <definedName name="_xlnm.Print_Area" localSheetId="0">'2025 год'!$A$1:$C$41</definedName>
    <definedName name="тыс">{0,"тысячz";1,"тысячаz";2,"тысячиz";5,"тысячz"}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1" l="1"/>
  <c r="C7" i="1"/>
  <c r="C9" i="1"/>
  <c r="C12" i="1"/>
  <c r="C31" i="1" s="1"/>
  <c r="C38" i="1" s="1"/>
  <c r="C39" i="1" s="1"/>
  <c r="A13" i="1"/>
  <c r="C13" i="1"/>
  <c r="A14" i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4" i="1"/>
  <c r="C37" i="1" s="1"/>
  <c r="C35" i="1"/>
  <c r="A36" i="1"/>
  <c r="C36" i="1"/>
</calcChain>
</file>

<file path=xl/sharedStrings.xml><?xml version="1.0" encoding="utf-8"?>
<sst xmlns="http://schemas.openxmlformats.org/spreadsheetml/2006/main" count="42" uniqueCount="37">
  <si>
    <t xml:space="preserve"> </t>
  </si>
  <si>
    <t>Остаток средств на 01.01.2026</t>
  </si>
  <si>
    <t>Итого:</t>
  </si>
  <si>
    <t>Всего:</t>
  </si>
  <si>
    <t>Промывка системы отопления</t>
  </si>
  <si>
    <t>Гидравлические испытания системы отопления</t>
  </si>
  <si>
    <t>Текущий ремонт</t>
  </si>
  <si>
    <t>Выполнено  услуг (работ) за 2025 год</t>
  </si>
  <si>
    <t>Наименование работы</t>
  </si>
  <si>
    <t>№</t>
  </si>
  <si>
    <t>Плата за услуги ХВС,ГВС (при наличии),отведения сточных вод и электрической энергии, предоставленные на общедомовые нужды (ОДН)</t>
  </si>
  <si>
    <t>Услуги по начислению и сбору платежей, работе с неплательщиками</t>
  </si>
  <si>
    <t>Услуги паспортной службы</t>
  </si>
  <si>
    <t>Услуга по управлению</t>
  </si>
  <si>
    <t xml:space="preserve">Подметание прилегающей территории </t>
  </si>
  <si>
    <t xml:space="preserve">Уборка лестничных площадок и маршей </t>
  </si>
  <si>
    <t>Техническое обслуживание внутридомового газового оборудования</t>
  </si>
  <si>
    <t>Проверка дымоходов и вентканалов</t>
  </si>
  <si>
    <t>Дератизация, дезинсекция</t>
  </si>
  <si>
    <t>Дежурство слесарей, электриков</t>
  </si>
  <si>
    <t>Аварийное обслуживание, непредвиденные работы</t>
  </si>
  <si>
    <t>Осмотр наружных конструкций кирпичного или каменного дома</t>
  </si>
  <si>
    <t xml:space="preserve">Осмотр мест общего пользования </t>
  </si>
  <si>
    <t xml:space="preserve">Техническое обслуживание электрических сетей и их оборудования на лестничных клетках </t>
  </si>
  <si>
    <t>Техническое обслуживание системы освещения общего имущества</t>
  </si>
  <si>
    <t>Техническое обслуживание ГЩВУ (ВРУ)</t>
  </si>
  <si>
    <t>Техническое обслуживание мягкой кровли</t>
  </si>
  <si>
    <t>Осмотр технических этажей, чердаков и подвальных помещений</t>
  </si>
  <si>
    <t>Техническое обслуживание инженерных сетей входящих в состав общего имущества многоквартирных жилых домов</t>
  </si>
  <si>
    <t>Подано исковых заявлений за 2025 год (шт.)</t>
  </si>
  <si>
    <t>Долг собственников помещений на 01.01.2026г.</t>
  </si>
  <si>
    <t>Поступило за услуги по содержанию и текущему ремонту общего имущества МКД за 2025 год</t>
  </si>
  <si>
    <t>Поступило по договорам с провайдерами</t>
  </si>
  <si>
    <t>Начислено по договорам с провайдерами</t>
  </si>
  <si>
    <t>Начислено за услуги по содержанию и текущему ремонту общего имущества МКД  за 2025 год</t>
  </si>
  <si>
    <t>Долг собственников на 01.01.2025г. по данным КВЦ</t>
  </si>
  <si>
    <t>Доходы и расходы ООО КА "Ирбис"  по управлению и обслуживанию МКД ул. Западная д. 12                                                              январь-декабрь 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</si>
</sst>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0"/>
      <name val="Arial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4"/>
      <color rgb="FF666666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4" fontId="1" fillId="2" borderId="0" xfId="0" applyNumberFormat="1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/>
    <xf numFmtId="0" fontId="2" fillId="2" borderId="0" xfId="0" applyFont="1" applyFill="1" applyAlignment="1"/>
    <xf numFmtId="4" fontId="2" fillId="2" borderId="0" xfId="0" applyNumberFormat="1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justify" wrapText="1"/>
    </xf>
    <xf numFmtId="0" fontId="2" fillId="2" borderId="0" xfId="0" applyFont="1" applyFill="1" applyBorder="1" applyAlignment="1">
      <alignment horizontal="center" vertical="center" wrapText="1"/>
    </xf>
    <xf numFmtId="4" fontId="2" fillId="2" borderId="0" xfId="0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justify" wrapText="1"/>
    </xf>
    <xf numFmtId="0" fontId="1" fillId="2" borderId="0" xfId="0" applyFont="1" applyFill="1" applyAlignment="1">
      <alignment horizontal="justify" wrapText="1"/>
    </xf>
    <xf numFmtId="4" fontId="1" fillId="2" borderId="0" xfId="0" applyNumberFormat="1" applyFont="1" applyFill="1" applyAlignment="1"/>
    <xf numFmtId="4" fontId="2" fillId="2" borderId="1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4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right"/>
    </xf>
    <xf numFmtId="0" fontId="2" fillId="2" borderId="0" xfId="0" applyFont="1" applyFill="1"/>
    <xf numFmtId="0" fontId="2" fillId="2" borderId="1" xfId="0" applyFont="1" applyFill="1" applyBorder="1" applyAlignment="1">
      <alignment horizontal="right"/>
    </xf>
    <xf numFmtId="4" fontId="5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justify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left"/>
    </xf>
    <xf numFmtId="0" fontId="6" fillId="2" borderId="0" xfId="0" applyFont="1" applyFill="1" applyBorder="1" applyAlignment="1">
      <alignment horizontal="center" vertical="center"/>
    </xf>
    <xf numFmtId="4" fontId="3" fillId="2" borderId="0" xfId="0" applyNumberFormat="1" applyFont="1" applyFill="1"/>
    <xf numFmtId="0" fontId="3" fillId="2" borderId="3" xfId="0" applyFont="1" applyFill="1" applyBorder="1" applyAlignment="1">
      <alignment horizontal="right"/>
    </xf>
    <xf numFmtId="4" fontId="1" fillId="2" borderId="0" xfId="0" applyNumberFormat="1" applyFont="1" applyFill="1"/>
    <xf numFmtId="0" fontId="1" fillId="2" borderId="4" xfId="0" applyFont="1" applyFill="1" applyBorder="1" applyAlignment="1">
      <alignment horizontal="justify" vertical="center" wrapText="1"/>
    </xf>
    <xf numFmtId="0" fontId="1" fillId="2" borderId="1" xfId="0" applyFont="1" applyFill="1" applyBorder="1" applyAlignment="1">
      <alignment horizontal="justify" wrapText="1"/>
    </xf>
    <xf numFmtId="0" fontId="1" fillId="2" borderId="0" xfId="0" applyFont="1" applyFill="1" applyAlignment="1">
      <alignment vertical="center"/>
    </xf>
    <xf numFmtId="3" fontId="1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" fontId="1" fillId="0" borderId="5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2" borderId="5" xfId="0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4" fontId="2" fillId="2" borderId="0" xfId="0" applyNumberFormat="1" applyFont="1" applyFill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ix/Desktop/&#1086;&#1090;&#1095;&#1077;&#1090;&#1099;%20&#1079;&#1072;%202025%20&#1075;&#1086;&#1076;/&#1079;&#1072;&#1087;&#1072;&#1076;&#1085;&#1072;&#1103;%201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нв"/>
      <sheetName val="фев"/>
      <sheetName val="мар"/>
      <sheetName val="апр"/>
      <sheetName val="май"/>
      <sheetName val="июн"/>
      <sheetName val="июл"/>
      <sheetName val="авг"/>
      <sheetName val="сен"/>
      <sheetName val="окт"/>
      <sheetName val="ноя"/>
      <sheetName val="дек"/>
    </sheetNames>
    <sheetDataSet>
      <sheetData sheetId="0">
        <row r="7">
          <cell r="G7">
            <v>1348</v>
          </cell>
        </row>
        <row r="8">
          <cell r="G8">
            <v>337</v>
          </cell>
        </row>
        <row r="9">
          <cell r="G9">
            <v>640.29999999999995</v>
          </cell>
        </row>
        <row r="10">
          <cell r="G10">
            <v>303.3</v>
          </cell>
        </row>
        <row r="11">
          <cell r="G11">
            <v>168.5</v>
          </cell>
        </row>
        <row r="12">
          <cell r="G12">
            <v>808.8</v>
          </cell>
        </row>
        <row r="13">
          <cell r="G13">
            <v>741.4</v>
          </cell>
        </row>
        <row r="14">
          <cell r="G14">
            <v>775.1</v>
          </cell>
        </row>
        <row r="15">
          <cell r="G15">
            <v>2123.1</v>
          </cell>
        </row>
        <row r="16">
          <cell r="G16">
            <v>1819.8000000000002</v>
          </cell>
        </row>
        <row r="17">
          <cell r="G17">
            <v>202.2</v>
          </cell>
        </row>
        <row r="18">
          <cell r="G18">
            <v>337</v>
          </cell>
        </row>
        <row r="19">
          <cell r="G19">
            <v>1685</v>
          </cell>
        </row>
        <row r="20">
          <cell r="G20">
            <v>10548.1</v>
          </cell>
        </row>
        <row r="21">
          <cell r="G21">
            <v>17355.5</v>
          </cell>
        </row>
        <row r="22">
          <cell r="G22">
            <v>5122.3999999999996</v>
          </cell>
        </row>
        <row r="23">
          <cell r="G23">
            <v>539.20000000000005</v>
          </cell>
        </row>
        <row r="24">
          <cell r="G24">
            <v>5223.5</v>
          </cell>
        </row>
        <row r="25">
          <cell r="G25">
            <v>5223.5</v>
          </cell>
        </row>
        <row r="29">
          <cell r="G29">
            <v>0</v>
          </cell>
        </row>
        <row r="30">
          <cell r="G30">
            <v>0</v>
          </cell>
        </row>
        <row r="31">
          <cell r="G31">
            <v>0</v>
          </cell>
        </row>
      </sheetData>
      <sheetData sheetId="1">
        <row r="7">
          <cell r="G7">
            <v>1482.8</v>
          </cell>
        </row>
        <row r="8">
          <cell r="G8">
            <v>370.7</v>
          </cell>
        </row>
        <row r="9">
          <cell r="G9">
            <v>707.69999999999993</v>
          </cell>
        </row>
        <row r="10">
          <cell r="G10">
            <v>303.3</v>
          </cell>
        </row>
        <row r="11">
          <cell r="G11">
            <v>168.5</v>
          </cell>
        </row>
        <row r="12">
          <cell r="G12">
            <v>909.90000000000009</v>
          </cell>
        </row>
        <row r="13">
          <cell r="G13">
            <v>808.8</v>
          </cell>
        </row>
        <row r="14">
          <cell r="G14">
            <v>842.5</v>
          </cell>
        </row>
        <row r="15">
          <cell r="G15">
            <v>2325.2999999999997</v>
          </cell>
        </row>
        <row r="16">
          <cell r="G16">
            <v>1954.6</v>
          </cell>
        </row>
        <row r="17">
          <cell r="G17">
            <v>235.90000000000003</v>
          </cell>
        </row>
        <row r="18">
          <cell r="G18">
            <v>370.7</v>
          </cell>
        </row>
        <row r="19">
          <cell r="G19">
            <v>1819.8000000000002</v>
          </cell>
        </row>
        <row r="20">
          <cell r="G20">
            <v>11525.4</v>
          </cell>
        </row>
        <row r="21">
          <cell r="G21">
            <v>18939.400000000001</v>
          </cell>
        </row>
        <row r="22">
          <cell r="G22">
            <v>5594.2</v>
          </cell>
        </row>
        <row r="23">
          <cell r="G23">
            <v>572.90000000000009</v>
          </cell>
        </row>
        <row r="24">
          <cell r="G24">
            <v>5695.3</v>
          </cell>
        </row>
        <row r="25">
          <cell r="G25">
            <v>5223.5</v>
          </cell>
        </row>
        <row r="29">
          <cell r="G29">
            <v>1644.07</v>
          </cell>
        </row>
        <row r="30">
          <cell r="G30">
            <v>0</v>
          </cell>
        </row>
        <row r="31">
          <cell r="G31">
            <v>0</v>
          </cell>
        </row>
      </sheetData>
      <sheetData sheetId="2">
        <row r="7">
          <cell r="G7">
            <v>1482.8</v>
          </cell>
        </row>
        <row r="8">
          <cell r="G8">
            <v>370.7</v>
          </cell>
        </row>
        <row r="9">
          <cell r="G9">
            <v>707.69999999999993</v>
          </cell>
        </row>
        <row r="10">
          <cell r="G10">
            <v>303.3</v>
          </cell>
        </row>
        <row r="11">
          <cell r="G11">
            <v>168.5</v>
          </cell>
        </row>
        <row r="12">
          <cell r="G12">
            <v>909.90000000000009</v>
          </cell>
        </row>
        <row r="13">
          <cell r="G13">
            <v>808.8</v>
          </cell>
        </row>
        <row r="14">
          <cell r="G14">
            <v>842.5</v>
          </cell>
        </row>
        <row r="15">
          <cell r="G15">
            <v>2325.2999999999997</v>
          </cell>
        </row>
        <row r="16">
          <cell r="G16">
            <v>1954.6</v>
          </cell>
        </row>
        <row r="17">
          <cell r="G17">
            <v>235.90000000000003</v>
          </cell>
        </row>
        <row r="18">
          <cell r="G18">
            <v>370.7</v>
          </cell>
        </row>
        <row r="19">
          <cell r="G19">
            <v>1819.8000000000002</v>
          </cell>
        </row>
        <row r="20">
          <cell r="G20">
            <v>11525.4</v>
          </cell>
        </row>
        <row r="21">
          <cell r="G21">
            <v>18939.400000000001</v>
          </cell>
        </row>
        <row r="22">
          <cell r="G22">
            <v>5594.2</v>
          </cell>
        </row>
        <row r="23">
          <cell r="G23">
            <v>572.90000000000009</v>
          </cell>
        </row>
        <row r="24">
          <cell r="G24">
            <v>5695.3</v>
          </cell>
        </row>
        <row r="25">
          <cell r="G25">
            <v>5223.5</v>
          </cell>
        </row>
        <row r="29">
          <cell r="G29">
            <v>2053.98</v>
          </cell>
        </row>
        <row r="30">
          <cell r="G30">
            <v>0</v>
          </cell>
        </row>
        <row r="31">
          <cell r="G31">
            <v>0</v>
          </cell>
        </row>
      </sheetData>
      <sheetData sheetId="3">
        <row r="7">
          <cell r="G7">
            <v>1482.8</v>
          </cell>
        </row>
        <row r="8">
          <cell r="G8">
            <v>370.7</v>
          </cell>
        </row>
        <row r="9">
          <cell r="G9">
            <v>707.69999999999993</v>
          </cell>
        </row>
        <row r="10">
          <cell r="G10">
            <v>303.3</v>
          </cell>
        </row>
        <row r="11">
          <cell r="G11">
            <v>168.5</v>
          </cell>
        </row>
        <row r="12">
          <cell r="G12">
            <v>909.90000000000009</v>
          </cell>
        </row>
        <row r="13">
          <cell r="G13">
            <v>808.8</v>
          </cell>
        </row>
        <row r="14">
          <cell r="G14">
            <v>842.5</v>
          </cell>
        </row>
        <row r="15">
          <cell r="G15">
            <v>2325.2999999999997</v>
          </cell>
        </row>
        <row r="16">
          <cell r="G16">
            <v>1954.6</v>
          </cell>
        </row>
        <row r="17">
          <cell r="G17">
            <v>235.90000000000003</v>
          </cell>
        </row>
        <row r="18">
          <cell r="G18">
            <v>370.7</v>
          </cell>
        </row>
        <row r="19">
          <cell r="G19">
            <v>1819.8000000000002</v>
          </cell>
        </row>
        <row r="20">
          <cell r="G20">
            <v>11525.4</v>
          </cell>
        </row>
        <row r="21">
          <cell r="G21">
            <v>18939.400000000001</v>
          </cell>
        </row>
        <row r="22">
          <cell r="G22">
            <v>5594.2</v>
          </cell>
        </row>
        <row r="23">
          <cell r="G23">
            <v>572.90000000000009</v>
          </cell>
        </row>
        <row r="24">
          <cell r="G24">
            <v>5695.3</v>
          </cell>
        </row>
        <row r="25">
          <cell r="G25">
            <v>5223.5</v>
          </cell>
        </row>
        <row r="29">
          <cell r="G29">
            <v>5174.34</v>
          </cell>
        </row>
        <row r="30">
          <cell r="G30">
            <v>0</v>
          </cell>
        </row>
        <row r="31">
          <cell r="G31">
            <v>0</v>
          </cell>
        </row>
      </sheetData>
      <sheetData sheetId="4">
        <row r="7">
          <cell r="G7">
            <v>1482.8</v>
          </cell>
        </row>
        <row r="8">
          <cell r="G8">
            <v>370.7</v>
          </cell>
        </row>
        <row r="9">
          <cell r="G9">
            <v>707.69999999999993</v>
          </cell>
        </row>
        <row r="10">
          <cell r="G10">
            <v>303.3</v>
          </cell>
        </row>
        <row r="11">
          <cell r="G11">
            <v>168.5</v>
          </cell>
        </row>
        <row r="12">
          <cell r="G12">
            <v>909.90000000000009</v>
          </cell>
        </row>
        <row r="13">
          <cell r="G13">
            <v>808.8</v>
          </cell>
        </row>
        <row r="14">
          <cell r="G14">
            <v>842.5</v>
          </cell>
        </row>
        <row r="15">
          <cell r="G15">
            <v>2325.2999999999997</v>
          </cell>
        </row>
        <row r="16">
          <cell r="G16">
            <v>1954.6</v>
          </cell>
        </row>
        <row r="17">
          <cell r="G17">
            <v>235.90000000000003</v>
          </cell>
        </row>
        <row r="18">
          <cell r="G18">
            <v>370.7</v>
          </cell>
        </row>
        <row r="19">
          <cell r="G19">
            <v>1819.8000000000002</v>
          </cell>
        </row>
        <row r="20">
          <cell r="G20">
            <v>11525.4</v>
          </cell>
        </row>
        <row r="21">
          <cell r="G21">
            <v>18939.400000000001</v>
          </cell>
        </row>
        <row r="22">
          <cell r="G22">
            <v>5594.2</v>
          </cell>
        </row>
        <row r="23">
          <cell r="G23">
            <v>572.90000000000009</v>
          </cell>
        </row>
        <row r="24">
          <cell r="G24">
            <v>5695.3</v>
          </cell>
        </row>
        <row r="25">
          <cell r="G25">
            <v>5223.5</v>
          </cell>
        </row>
        <row r="29">
          <cell r="G29">
            <v>237.1</v>
          </cell>
        </row>
        <row r="30">
          <cell r="G30">
            <v>0</v>
          </cell>
        </row>
        <row r="31">
          <cell r="G31">
            <v>0</v>
          </cell>
        </row>
      </sheetData>
      <sheetData sheetId="5">
        <row r="7">
          <cell r="G7">
            <v>1482.8</v>
          </cell>
        </row>
        <row r="8">
          <cell r="G8">
            <v>370.7</v>
          </cell>
        </row>
        <row r="9">
          <cell r="G9">
            <v>707.69999999999993</v>
          </cell>
        </row>
        <row r="10">
          <cell r="G10">
            <v>303.3</v>
          </cell>
        </row>
        <row r="11">
          <cell r="G11">
            <v>168.5</v>
          </cell>
        </row>
        <row r="12">
          <cell r="G12">
            <v>909.90000000000009</v>
          </cell>
        </row>
        <row r="13">
          <cell r="G13">
            <v>808.8</v>
          </cell>
        </row>
        <row r="14">
          <cell r="G14">
            <v>842.5</v>
          </cell>
        </row>
        <row r="15">
          <cell r="G15">
            <v>2325.2999999999997</v>
          </cell>
        </row>
        <row r="16">
          <cell r="G16">
            <v>1954.6</v>
          </cell>
        </row>
        <row r="17">
          <cell r="G17">
            <v>235.90000000000003</v>
          </cell>
        </row>
        <row r="18">
          <cell r="G18">
            <v>370.7</v>
          </cell>
        </row>
        <row r="19">
          <cell r="G19">
            <v>1819.8000000000002</v>
          </cell>
        </row>
        <row r="20">
          <cell r="G20">
            <v>11525.4</v>
          </cell>
        </row>
        <row r="21">
          <cell r="G21">
            <v>18939.400000000001</v>
          </cell>
        </row>
        <row r="22">
          <cell r="G22">
            <v>5594.2</v>
          </cell>
        </row>
        <row r="23">
          <cell r="G23">
            <v>572.90000000000009</v>
          </cell>
        </row>
        <row r="24">
          <cell r="G24">
            <v>5695.3</v>
          </cell>
        </row>
        <row r="25">
          <cell r="G25">
            <v>5223.5</v>
          </cell>
        </row>
        <row r="29">
          <cell r="G29">
            <v>212.69</v>
          </cell>
        </row>
        <row r="30">
          <cell r="G30">
            <v>0</v>
          </cell>
        </row>
        <row r="31">
          <cell r="G31">
            <v>0</v>
          </cell>
        </row>
      </sheetData>
      <sheetData sheetId="6">
        <row r="7">
          <cell r="G7">
            <v>1482.8</v>
          </cell>
        </row>
        <row r="8">
          <cell r="G8">
            <v>370.7</v>
          </cell>
        </row>
        <row r="9">
          <cell r="G9">
            <v>707.69999999999993</v>
          </cell>
        </row>
        <row r="10">
          <cell r="G10">
            <v>303.3</v>
          </cell>
        </row>
        <row r="11">
          <cell r="G11">
            <v>168.5</v>
          </cell>
        </row>
        <row r="12">
          <cell r="G12">
            <v>909.90000000000009</v>
          </cell>
        </row>
        <row r="13">
          <cell r="G13">
            <v>808.8</v>
          </cell>
        </row>
        <row r="14">
          <cell r="G14">
            <v>842.5</v>
          </cell>
        </row>
        <row r="15">
          <cell r="G15">
            <v>2325.2999999999997</v>
          </cell>
        </row>
        <row r="16">
          <cell r="G16">
            <v>1954.6</v>
          </cell>
        </row>
        <row r="17">
          <cell r="G17">
            <v>235.90000000000003</v>
          </cell>
        </row>
        <row r="18">
          <cell r="G18">
            <v>370.7</v>
          </cell>
        </row>
        <row r="19">
          <cell r="G19">
            <v>1819.8000000000002</v>
          </cell>
        </row>
        <row r="20">
          <cell r="G20">
            <v>11525.4</v>
          </cell>
        </row>
        <row r="21">
          <cell r="G21">
            <v>18939.400000000001</v>
          </cell>
        </row>
        <row r="22">
          <cell r="G22">
            <v>5594.2</v>
          </cell>
        </row>
        <row r="23">
          <cell r="G23">
            <v>572.90000000000009</v>
          </cell>
        </row>
        <row r="24">
          <cell r="G24">
            <v>5695.3</v>
          </cell>
        </row>
        <row r="25">
          <cell r="G25">
            <v>5964.9</v>
          </cell>
        </row>
        <row r="29">
          <cell r="G29">
            <v>6113.6100000000006</v>
          </cell>
        </row>
        <row r="30">
          <cell r="G30">
            <v>0</v>
          </cell>
        </row>
        <row r="31">
          <cell r="G31">
            <v>0</v>
          </cell>
        </row>
      </sheetData>
      <sheetData sheetId="7">
        <row r="7">
          <cell r="G7">
            <v>1482.8</v>
          </cell>
        </row>
        <row r="8">
          <cell r="G8">
            <v>370.7</v>
          </cell>
        </row>
        <row r="9">
          <cell r="G9">
            <v>707.69999999999993</v>
          </cell>
        </row>
        <row r="10">
          <cell r="G10">
            <v>303.3</v>
          </cell>
        </row>
        <row r="11">
          <cell r="G11">
            <v>168.5</v>
          </cell>
        </row>
        <row r="12">
          <cell r="G12">
            <v>909.90000000000009</v>
          </cell>
        </row>
        <row r="13">
          <cell r="G13">
            <v>808.8</v>
          </cell>
        </row>
        <row r="14">
          <cell r="G14">
            <v>842.5</v>
          </cell>
        </row>
        <row r="15">
          <cell r="G15">
            <v>2325.2999999999997</v>
          </cell>
        </row>
        <row r="16">
          <cell r="G16">
            <v>1954.6</v>
          </cell>
        </row>
        <row r="17">
          <cell r="G17">
            <v>235.90000000000003</v>
          </cell>
        </row>
        <row r="18">
          <cell r="G18">
            <v>370.7</v>
          </cell>
        </row>
        <row r="19">
          <cell r="G19">
            <v>1819.8000000000002</v>
          </cell>
        </row>
        <row r="20">
          <cell r="G20">
            <v>11525.4</v>
          </cell>
        </row>
        <row r="21">
          <cell r="G21">
            <v>18939.400000000001</v>
          </cell>
        </row>
        <row r="22">
          <cell r="G22">
            <v>5594.2</v>
          </cell>
        </row>
        <row r="23">
          <cell r="G23">
            <v>572.90000000000009</v>
          </cell>
        </row>
        <row r="24">
          <cell r="G24">
            <v>5695.3</v>
          </cell>
        </row>
        <row r="25">
          <cell r="G25">
            <v>5964.9</v>
          </cell>
        </row>
        <row r="29">
          <cell r="G29">
            <v>0</v>
          </cell>
        </row>
        <row r="30">
          <cell r="G30">
            <v>22106</v>
          </cell>
        </row>
        <row r="31">
          <cell r="G31">
            <v>15941.999999999998</v>
          </cell>
        </row>
      </sheetData>
      <sheetData sheetId="8">
        <row r="7">
          <cell r="G7">
            <v>1482.8</v>
          </cell>
        </row>
        <row r="8">
          <cell r="G8">
            <v>370.7</v>
          </cell>
        </row>
        <row r="9">
          <cell r="G9">
            <v>707.69999999999993</v>
          </cell>
        </row>
        <row r="10">
          <cell r="G10">
            <v>303.3</v>
          </cell>
        </row>
        <row r="11">
          <cell r="G11">
            <v>168.5</v>
          </cell>
        </row>
        <row r="12">
          <cell r="G12">
            <v>909.90000000000009</v>
          </cell>
        </row>
        <row r="13">
          <cell r="G13">
            <v>808.8</v>
          </cell>
        </row>
        <row r="14">
          <cell r="G14">
            <v>842.5</v>
          </cell>
        </row>
        <row r="15">
          <cell r="G15">
            <v>2325.2999999999997</v>
          </cell>
        </row>
        <row r="16">
          <cell r="G16">
            <v>1954.6</v>
          </cell>
        </row>
        <row r="17">
          <cell r="G17">
            <v>235.90000000000003</v>
          </cell>
        </row>
        <row r="18">
          <cell r="G18">
            <v>370.7</v>
          </cell>
        </row>
        <row r="19">
          <cell r="G19">
            <v>1819.8000000000002</v>
          </cell>
        </row>
        <row r="20">
          <cell r="G20">
            <v>11525.4</v>
          </cell>
        </row>
        <row r="21">
          <cell r="G21">
            <v>18939.400000000001</v>
          </cell>
        </row>
        <row r="22">
          <cell r="G22">
            <v>5594.2</v>
          </cell>
        </row>
        <row r="23">
          <cell r="G23">
            <v>572.90000000000009</v>
          </cell>
        </row>
        <row r="24">
          <cell r="G24">
            <v>5695.3</v>
          </cell>
        </row>
        <row r="25">
          <cell r="G25">
            <v>5964.9</v>
          </cell>
        </row>
        <row r="29">
          <cell r="G29">
            <v>16358.24</v>
          </cell>
        </row>
        <row r="30">
          <cell r="G30">
            <v>0</v>
          </cell>
        </row>
        <row r="31">
          <cell r="G31">
            <v>0</v>
          </cell>
        </row>
      </sheetData>
      <sheetData sheetId="9">
        <row r="7">
          <cell r="G7">
            <v>1482.8</v>
          </cell>
        </row>
        <row r="8">
          <cell r="G8">
            <v>370.7</v>
          </cell>
        </row>
        <row r="9">
          <cell r="G9">
            <v>707.69999999999993</v>
          </cell>
        </row>
        <row r="10">
          <cell r="G10">
            <v>303.3</v>
          </cell>
        </row>
        <row r="11">
          <cell r="G11">
            <v>168.5</v>
          </cell>
        </row>
        <row r="12">
          <cell r="G12">
            <v>909.90000000000009</v>
          </cell>
        </row>
        <row r="13">
          <cell r="G13">
            <v>808.8</v>
          </cell>
        </row>
        <row r="14">
          <cell r="G14">
            <v>842.5</v>
          </cell>
        </row>
        <row r="15">
          <cell r="G15">
            <v>2325.2999999999997</v>
          </cell>
        </row>
        <row r="16">
          <cell r="G16">
            <v>1954.6</v>
          </cell>
        </row>
        <row r="17">
          <cell r="G17">
            <v>235.90000000000003</v>
          </cell>
        </row>
        <row r="18">
          <cell r="G18">
            <v>370.7</v>
          </cell>
        </row>
        <row r="19">
          <cell r="G19">
            <v>1819.8000000000002</v>
          </cell>
        </row>
        <row r="20">
          <cell r="G20">
            <v>11525.4</v>
          </cell>
        </row>
        <row r="21">
          <cell r="G21">
            <v>18939.400000000001</v>
          </cell>
        </row>
        <row r="22">
          <cell r="G22">
            <v>5594.2</v>
          </cell>
        </row>
        <row r="23">
          <cell r="G23">
            <v>572.90000000000009</v>
          </cell>
        </row>
        <row r="24">
          <cell r="G24">
            <v>5695.3</v>
          </cell>
        </row>
        <row r="25">
          <cell r="G25">
            <v>5964.9</v>
          </cell>
        </row>
        <row r="29">
          <cell r="G29">
            <v>1786.89</v>
          </cell>
        </row>
        <row r="30">
          <cell r="G30">
            <v>0</v>
          </cell>
        </row>
        <row r="31">
          <cell r="G31">
            <v>0</v>
          </cell>
        </row>
      </sheetData>
      <sheetData sheetId="10">
        <row r="7">
          <cell r="G7">
            <v>1482.8</v>
          </cell>
        </row>
        <row r="8">
          <cell r="G8">
            <v>370.7</v>
          </cell>
        </row>
        <row r="9">
          <cell r="G9">
            <v>707.69999999999993</v>
          </cell>
        </row>
        <row r="10">
          <cell r="G10">
            <v>303.3</v>
          </cell>
        </row>
        <row r="11">
          <cell r="G11">
            <v>168.5</v>
          </cell>
        </row>
        <row r="12">
          <cell r="G12">
            <v>909.90000000000009</v>
          </cell>
        </row>
        <row r="13">
          <cell r="G13">
            <v>808.8</v>
          </cell>
        </row>
        <row r="14">
          <cell r="G14">
            <v>842.5</v>
          </cell>
        </row>
        <row r="15">
          <cell r="G15">
            <v>2325.2999999999997</v>
          </cell>
        </row>
        <row r="16">
          <cell r="G16">
            <v>1954.6</v>
          </cell>
        </row>
        <row r="17">
          <cell r="G17">
            <v>235.90000000000003</v>
          </cell>
        </row>
        <row r="18">
          <cell r="G18">
            <v>370.7</v>
          </cell>
        </row>
        <row r="19">
          <cell r="G19">
            <v>1819.8000000000002</v>
          </cell>
        </row>
        <row r="20">
          <cell r="G20">
            <v>11525.4</v>
          </cell>
        </row>
        <row r="21">
          <cell r="G21">
            <v>18939.400000000001</v>
          </cell>
        </row>
        <row r="22">
          <cell r="G22">
            <v>5594.2</v>
          </cell>
        </row>
        <row r="23">
          <cell r="G23">
            <v>572.90000000000009</v>
          </cell>
        </row>
        <row r="24">
          <cell r="G24">
            <v>5695.3</v>
          </cell>
        </row>
        <row r="25">
          <cell r="G25">
            <v>5964.9</v>
          </cell>
        </row>
        <row r="29">
          <cell r="G29">
            <v>0</v>
          </cell>
        </row>
      </sheetData>
      <sheetData sheetId="11">
        <row r="7">
          <cell r="G7">
            <v>1482.8</v>
          </cell>
        </row>
        <row r="8">
          <cell r="G8">
            <v>370.7</v>
          </cell>
        </row>
        <row r="9">
          <cell r="G9">
            <v>707.69999999999993</v>
          </cell>
        </row>
        <row r="10">
          <cell r="G10">
            <v>303.3</v>
          </cell>
        </row>
        <row r="11">
          <cell r="G11">
            <v>168.5</v>
          </cell>
        </row>
        <row r="12">
          <cell r="G12">
            <v>909.90000000000009</v>
          </cell>
        </row>
        <row r="13">
          <cell r="G13">
            <v>808.8</v>
          </cell>
        </row>
        <row r="14">
          <cell r="G14">
            <v>842.5</v>
          </cell>
        </row>
        <row r="15">
          <cell r="G15">
            <v>2325.2999999999997</v>
          </cell>
        </row>
        <row r="16">
          <cell r="G16">
            <v>1954.6</v>
          </cell>
        </row>
        <row r="17">
          <cell r="G17">
            <v>235.90000000000003</v>
          </cell>
        </row>
        <row r="18">
          <cell r="G18">
            <v>370.7</v>
          </cell>
        </row>
        <row r="19">
          <cell r="G19">
            <v>1819.8000000000002</v>
          </cell>
        </row>
        <row r="20">
          <cell r="G20">
            <v>11525.4</v>
          </cell>
        </row>
        <row r="21">
          <cell r="G21">
            <v>18939.400000000001</v>
          </cell>
        </row>
        <row r="22">
          <cell r="G22">
            <v>5594.2</v>
          </cell>
        </row>
        <row r="23">
          <cell r="G23">
            <v>572.90000000000009</v>
          </cell>
        </row>
        <row r="24">
          <cell r="G24">
            <v>5695.3</v>
          </cell>
        </row>
        <row r="25">
          <cell r="G25">
            <v>5964.9</v>
          </cell>
        </row>
        <row r="29">
          <cell r="G29">
            <v>11131.02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4"/>
  <sheetViews>
    <sheetView tabSelected="1" view="pageBreakPreview" zoomScale="70" zoomScaleNormal="85" zoomScaleSheetLayoutView="70" workbookViewId="0">
      <selection activeCell="A41" sqref="A41:IV41"/>
    </sheetView>
  </sheetViews>
  <sheetFormatPr defaultColWidth="8.85546875" defaultRowHeight="18.75" x14ac:dyDescent="0.3"/>
  <cols>
    <col min="1" max="1" width="5.85546875" style="3" customWidth="1"/>
    <col min="2" max="2" width="102.28515625" style="1" customWidth="1"/>
    <col min="3" max="3" width="39.5703125" style="2" customWidth="1"/>
    <col min="4" max="4" width="22.5703125" style="1" customWidth="1"/>
    <col min="5" max="5" width="8.85546875" style="1"/>
    <col min="6" max="6" width="10" style="1" customWidth="1"/>
    <col min="7" max="7" width="8.85546875" style="1"/>
    <col min="8" max="8" width="9.140625" style="1" bestFit="1" customWidth="1"/>
    <col min="9" max="16384" width="8.85546875" style="1"/>
  </cols>
  <sheetData>
    <row r="1" spans="1:3" s="4" customFormat="1" x14ac:dyDescent="0.3">
      <c r="A1" s="3"/>
      <c r="C1" s="52"/>
    </row>
    <row r="2" spans="1:3" s="4" customFormat="1" ht="49.5" customHeight="1" x14ac:dyDescent="0.3">
      <c r="A2" s="3"/>
      <c r="B2" s="51" t="s">
        <v>36</v>
      </c>
      <c r="C2" s="50"/>
    </row>
    <row r="3" spans="1:3" s="4" customFormat="1" ht="21" customHeight="1" x14ac:dyDescent="0.3">
      <c r="A3" s="49"/>
      <c r="B3" s="48"/>
      <c r="C3" s="48"/>
    </row>
    <row r="4" spans="1:3" s="4" customFormat="1" ht="28.5" customHeight="1" x14ac:dyDescent="0.3">
      <c r="A4" s="47">
        <v>1</v>
      </c>
      <c r="B4" s="46" t="s">
        <v>35</v>
      </c>
      <c r="C4" s="45">
        <v>98315.22</v>
      </c>
    </row>
    <row r="5" spans="1:3" s="4" customFormat="1" ht="51" customHeight="1" x14ac:dyDescent="0.3">
      <c r="A5" s="44">
        <v>2</v>
      </c>
      <c r="B5" s="41" t="s">
        <v>34</v>
      </c>
      <c r="C5" s="43">
        <v>800882.67</v>
      </c>
    </row>
    <row r="6" spans="1:3" s="4" customFormat="1" ht="51" customHeight="1" x14ac:dyDescent="0.3">
      <c r="A6" s="44">
        <v>3</v>
      </c>
      <c r="B6" s="41" t="s">
        <v>33</v>
      </c>
      <c r="C6" s="43">
        <f>550*2+300*10</f>
        <v>4100</v>
      </c>
    </row>
    <row r="7" spans="1:3" s="4" customFormat="1" ht="51" customHeight="1" x14ac:dyDescent="0.3">
      <c r="A7" s="44">
        <v>4</v>
      </c>
      <c r="B7" s="41" t="s">
        <v>32</v>
      </c>
      <c r="C7" s="43">
        <f>2850+900</f>
        <v>3750</v>
      </c>
    </row>
    <row r="8" spans="1:3" s="4" customFormat="1" ht="62.25" customHeight="1" x14ac:dyDescent="0.3">
      <c r="A8" s="26">
        <v>5</v>
      </c>
      <c r="B8" s="41" t="s">
        <v>31</v>
      </c>
      <c r="C8" s="42">
        <v>779648.73</v>
      </c>
    </row>
    <row r="9" spans="1:3" s="4" customFormat="1" ht="41.25" customHeight="1" x14ac:dyDescent="0.3">
      <c r="A9" s="26">
        <v>6</v>
      </c>
      <c r="B9" s="41" t="s">
        <v>30</v>
      </c>
      <c r="C9" s="40">
        <f>C4+C5-C8</f>
        <v>119549.16000000003</v>
      </c>
    </row>
    <row r="10" spans="1:3" s="4" customFormat="1" ht="41.25" customHeight="1" x14ac:dyDescent="0.3">
      <c r="A10" s="26">
        <v>7</v>
      </c>
      <c r="B10" s="39" t="s">
        <v>29</v>
      </c>
      <c r="C10" s="38">
        <v>0</v>
      </c>
    </row>
    <row r="11" spans="1:3" ht="53.45" customHeight="1" x14ac:dyDescent="0.3">
      <c r="A11" s="29" t="s">
        <v>9</v>
      </c>
      <c r="B11" s="29" t="s">
        <v>8</v>
      </c>
      <c r="C11" s="28" t="s">
        <v>7</v>
      </c>
    </row>
    <row r="12" spans="1:3" ht="55.5" customHeight="1" x14ac:dyDescent="0.3">
      <c r="A12" s="26">
        <v>1</v>
      </c>
      <c r="B12" s="25" t="s">
        <v>28</v>
      </c>
      <c r="C12" s="24">
        <f>[1]янв!G7+[1]фев!G7+[1]мар!G7+[1]апр!G7+[1]май!G7+[1]июн!G7+[1]июл!G7+[1]авг!G7+[1]сен!G7+[1]окт!G7+[1]ноя!G7+[1]дек!G7</f>
        <v>17658.799999999996</v>
      </c>
    </row>
    <row r="13" spans="1:3" ht="47.25" customHeight="1" x14ac:dyDescent="0.3">
      <c r="A13" s="26">
        <f>A12+1</f>
        <v>2</v>
      </c>
      <c r="B13" s="25" t="s">
        <v>27</v>
      </c>
      <c r="C13" s="24">
        <f>[1]янв!G8+[1]фев!G8+[1]мар!G8+[1]апр!G8+[1]май!G8+[1]июн!G8+[1]июл!G8+[1]авг!G8+[1]сен!G8+[1]окт!G8+[1]ноя!G8+[1]дек!G8</f>
        <v>4414.6999999999989</v>
      </c>
    </row>
    <row r="14" spans="1:3" ht="51.75" customHeight="1" x14ac:dyDescent="0.3">
      <c r="A14" s="26">
        <f>A13+1</f>
        <v>3</v>
      </c>
      <c r="B14" s="25" t="s">
        <v>26</v>
      </c>
      <c r="C14" s="24">
        <f>[1]янв!G9+[1]фев!G9+[1]мар!G9+[1]апр!G9+[1]май!G9+[1]июн!G9+[1]июл!G9+[1]авг!G9+[1]сен!G9+[1]окт!G9+[1]ноя!G9+[1]дек!G9</f>
        <v>8424.9999999999982</v>
      </c>
    </row>
    <row r="15" spans="1:3" ht="56.25" customHeight="1" x14ac:dyDescent="0.3">
      <c r="A15" s="26">
        <f>A14+1</f>
        <v>4</v>
      </c>
      <c r="B15" s="25" t="s">
        <v>25</v>
      </c>
      <c r="C15" s="24">
        <f>[1]янв!G10+[1]фев!G10+[1]мар!G10+[1]апр!G10+[1]май!G10+[1]июн!G10+[1]июл!G10+[1]авг!G10+[1]сен!G10+[1]окт!G10+[1]ноя!G10+[1]дек!G10</f>
        <v>3639.6000000000008</v>
      </c>
    </row>
    <row r="16" spans="1:3" x14ac:dyDescent="0.3">
      <c r="A16" s="26">
        <f>A15+1</f>
        <v>5</v>
      </c>
      <c r="B16" s="25" t="s">
        <v>24</v>
      </c>
      <c r="C16" s="24">
        <f>[1]янв!G11+[1]фев!G11+[1]мар!G11+[1]апр!G11+[1]май!G11+[1]июн!G11+[1]июл!G11+[1]авг!G11+[1]сен!G11+[1]окт!G11+[1]ноя!G11+[1]дек!G11</f>
        <v>2022</v>
      </c>
    </row>
    <row r="17" spans="1:8" ht="37.5" x14ac:dyDescent="0.3">
      <c r="A17" s="26">
        <f>A16+1</f>
        <v>6</v>
      </c>
      <c r="B17" s="25" t="s">
        <v>23</v>
      </c>
      <c r="C17" s="24">
        <f>[1]янв!G12+[1]фев!G12+[1]мар!G12+[1]апр!G12+[1]май!G12+[1]июн!G12+[1]июл!G12+[1]авг!G12+[1]сен!G12+[1]окт!G12+[1]ноя!G12+[1]дек!G12</f>
        <v>10817.699999999999</v>
      </c>
    </row>
    <row r="18" spans="1:8" ht="54.75" customHeight="1" x14ac:dyDescent="0.3">
      <c r="A18" s="26">
        <f>A17+1</f>
        <v>7</v>
      </c>
      <c r="B18" s="25" t="s">
        <v>22</v>
      </c>
      <c r="C18" s="24">
        <f>[1]янв!G13+[1]фев!G13+[1]мар!G13+[1]апр!G13+[1]май!G13+[1]июн!G13+[1]июл!G13+[1]авг!G13+[1]сен!G13+[1]окт!G13+[1]ноя!G13+[1]дек!G13</f>
        <v>9638.2000000000007</v>
      </c>
    </row>
    <row r="19" spans="1:8" ht="52.5" customHeight="1" x14ac:dyDescent="0.3">
      <c r="A19" s="26">
        <f>A18+1</f>
        <v>8</v>
      </c>
      <c r="B19" s="25" t="s">
        <v>21</v>
      </c>
      <c r="C19" s="24">
        <f>[1]янв!G14+[1]фев!G14+[1]мар!G14+[1]апр!G14+[1]май!G14+[1]июн!G14+[1]июл!G14+[1]авг!G14+[1]сен!G14+[1]окт!G14+[1]ноя!G14+[1]дек!G14</f>
        <v>10042.6</v>
      </c>
    </row>
    <row r="20" spans="1:8" ht="33" customHeight="1" x14ac:dyDescent="0.3">
      <c r="A20" s="26">
        <f>A19+1</f>
        <v>9</v>
      </c>
      <c r="B20" s="25" t="s">
        <v>20</v>
      </c>
      <c r="C20" s="24">
        <f>[1]янв!G15+[1]фев!G15+[1]мар!G15+[1]апр!G15+[1]май!G15+[1]июн!G15+[1]июл!G15+[1]авг!G15+[1]сен!G15+[1]окт!G15+[1]ноя!G15+[1]дек!G15</f>
        <v>27701.399999999994</v>
      </c>
    </row>
    <row r="21" spans="1:8" ht="24" customHeight="1" x14ac:dyDescent="0.3">
      <c r="A21" s="26">
        <f>A20+1</f>
        <v>10</v>
      </c>
      <c r="B21" s="25" t="s">
        <v>19</v>
      </c>
      <c r="C21" s="24">
        <f>[1]янв!G16+[1]фев!G16+[1]мар!G16+[1]апр!G16+[1]май!G16+[1]июн!G16+[1]июл!G16+[1]авг!G16+[1]сен!G16+[1]окт!G16+[1]ноя!G16+[1]дек!G16</f>
        <v>23320.399999999998</v>
      </c>
    </row>
    <row r="22" spans="1:8" ht="27" customHeight="1" x14ac:dyDescent="0.3">
      <c r="A22" s="26">
        <f>A21+1</f>
        <v>11</v>
      </c>
      <c r="B22" s="25" t="s">
        <v>18</v>
      </c>
      <c r="C22" s="24">
        <f>[1]янв!G17+[1]фев!G17+[1]мар!G17+[1]апр!G17+[1]май!G17+[1]июн!G17+[1]июл!G17+[1]авг!G17+[1]сен!G17+[1]окт!G17+[1]ноя!G17+[1]дек!G17</f>
        <v>2797.1000000000008</v>
      </c>
    </row>
    <row r="23" spans="1:8" ht="34.5" customHeight="1" x14ac:dyDescent="0.3">
      <c r="A23" s="26">
        <f>A22+1</f>
        <v>12</v>
      </c>
      <c r="B23" s="25" t="s">
        <v>17</v>
      </c>
      <c r="C23" s="24">
        <f>[1]янв!G18+[1]фев!G18+[1]мар!G18+[1]апр!G18+[1]май!G18+[1]июн!G18+[1]июл!G18+[1]авг!G18+[1]сен!G18+[1]окт!G18+[1]ноя!G18+[1]дек!G18</f>
        <v>4414.6999999999989</v>
      </c>
    </row>
    <row r="24" spans="1:8" ht="33.75" customHeight="1" x14ac:dyDescent="0.3">
      <c r="A24" s="26">
        <f>A23+1</f>
        <v>13</v>
      </c>
      <c r="B24" s="25" t="s">
        <v>16</v>
      </c>
      <c r="C24" s="24">
        <f>[1]янв!G19+[1]фев!G19+[1]мар!G19+[1]апр!G19+[1]май!G19+[1]июн!G19+[1]июл!G19+[1]авг!G19+[1]сен!G19+[1]окт!G19+[1]ноя!G19+[1]дек!G19</f>
        <v>21702.799999999996</v>
      </c>
    </row>
    <row r="25" spans="1:8" s="37" customFormat="1" ht="32.25" customHeight="1" x14ac:dyDescent="0.2">
      <c r="A25" s="26">
        <f>A24+1</f>
        <v>14</v>
      </c>
      <c r="B25" s="25" t="s">
        <v>15</v>
      </c>
      <c r="C25" s="24">
        <f>[1]янв!G20+[1]фев!G20+[1]мар!G20+[1]апр!G20+[1]май!G20+[1]июн!G20+[1]июл!G20+[1]авг!G20+[1]сен!G20+[1]окт!G20+[1]ноя!G20+[1]дек!G20</f>
        <v>137327.49999999997</v>
      </c>
    </row>
    <row r="26" spans="1:8" s="37" customFormat="1" x14ac:dyDescent="0.2">
      <c r="A26" s="26">
        <f>A25+1</f>
        <v>15</v>
      </c>
      <c r="B26" s="25" t="s">
        <v>14</v>
      </c>
      <c r="C26" s="24">
        <f>[1]янв!G21+[1]фев!G21+[1]мар!G21+[1]апр!G21+[1]май!G21+[1]июн!G21+[1]июл!G21+[1]авг!G21+[1]сен!G21+[1]окт!G21+[1]ноя!G21+[1]дек!G21</f>
        <v>225688.89999999997</v>
      </c>
    </row>
    <row r="27" spans="1:8" x14ac:dyDescent="0.3">
      <c r="A27" s="26">
        <f>A26+1</f>
        <v>16</v>
      </c>
      <c r="B27" s="36" t="s">
        <v>13</v>
      </c>
      <c r="C27" s="24">
        <f>[1]янв!G22+[1]фев!G22+[1]мар!G22+[1]апр!G22+[1]май!G22+[1]июн!G22+[1]июл!G22+[1]авг!G22+[1]сен!G22+[1]окт!G22+[1]ноя!G22+[1]дек!G22</f>
        <v>66658.599999999991</v>
      </c>
    </row>
    <row r="28" spans="1:8" x14ac:dyDescent="0.3">
      <c r="A28" s="26">
        <f>A27+1</f>
        <v>17</v>
      </c>
      <c r="B28" s="36" t="s">
        <v>12</v>
      </c>
      <c r="C28" s="24">
        <f>[1]янв!G23+[1]фев!G23+[1]мар!G23+[1]апр!G23+[1]май!G23+[1]июн!G23+[1]июл!G23+[1]авг!G23+[1]сен!G23+[1]окт!G23+[1]ноя!G23+[1]дек!G23</f>
        <v>6841.1</v>
      </c>
    </row>
    <row r="29" spans="1:8" ht="36" customHeight="1" x14ac:dyDescent="0.3">
      <c r="A29" s="26">
        <f>A28+1</f>
        <v>18</v>
      </c>
      <c r="B29" s="35" t="s">
        <v>11</v>
      </c>
      <c r="C29" s="24">
        <f>[1]янв!G24+[1]фев!G24+[1]мар!G24+[1]апр!G24+[1]май!G24+[1]июн!G24+[1]июл!G24+[1]авг!G24+[1]сен!G24+[1]окт!G24+[1]ноя!G24+[1]дек!G24</f>
        <v>67871.800000000017</v>
      </c>
    </row>
    <row r="30" spans="1:8" ht="53.25" customHeight="1" x14ac:dyDescent="0.3">
      <c r="A30" s="26">
        <f>A29+1</f>
        <v>19</v>
      </c>
      <c r="B30" s="25" t="s">
        <v>10</v>
      </c>
      <c r="C30" s="24">
        <f>[1]янв!G25+[1]фев!G25+[1]мар!G25+[1]апр!G25+[1]май!G25+[1]июн!G25+[1]июл!G25+[1]авг!G25+[1]сен!G25+[1]окт!G25+[1]ноя!G25+[1]дек!G25</f>
        <v>67130.400000000009</v>
      </c>
      <c r="H30" s="34"/>
    </row>
    <row r="31" spans="1:8" s="18" customFormat="1" x14ac:dyDescent="0.3">
      <c r="A31" s="21" t="s">
        <v>3</v>
      </c>
      <c r="B31" s="33"/>
      <c r="C31" s="24">
        <f>SUM(C12:C30)</f>
        <v>718113.29999999993</v>
      </c>
      <c r="D31" s="32"/>
    </row>
    <row r="32" spans="1:8" ht="19.5" x14ac:dyDescent="0.35">
      <c r="A32" s="31"/>
      <c r="B32" s="30" t="s">
        <v>6</v>
      </c>
      <c r="C32" s="24"/>
    </row>
    <row r="33" spans="1:4" ht="56.25" customHeight="1" x14ac:dyDescent="0.3">
      <c r="A33" s="29" t="s">
        <v>9</v>
      </c>
      <c r="B33" s="29" t="s">
        <v>8</v>
      </c>
      <c r="C33" s="28" t="s">
        <v>7</v>
      </c>
    </row>
    <row r="34" spans="1:4" ht="28.15" customHeight="1" x14ac:dyDescent="0.3">
      <c r="A34" s="26">
        <v>1</v>
      </c>
      <c r="B34" s="27" t="s">
        <v>6</v>
      </c>
      <c r="C34" s="24">
        <f>[1]янв!G29+[1]фев!G29+[1]мар!G29+[1]апр!G29+[1]май!G29+[1]июн!G29+[1]июл!G29+[1]авг!G29+[1]сен!G29+[1]окт!G29+[1]ноя!G29+[1]дек!G29</f>
        <v>44711.94</v>
      </c>
    </row>
    <row r="35" spans="1:4" ht="36.6" customHeight="1" x14ac:dyDescent="0.3">
      <c r="A35" s="26">
        <v>2</v>
      </c>
      <c r="B35" s="25" t="s">
        <v>5</v>
      </c>
      <c r="C35" s="24">
        <f>[1]янв!G30+[1]фев!G30+[1]мар!G30+[1]апр!G30+[1]май!G30+[1]июн!G30+[1]июл!G30+[1]авг!G30+[1]сен!G30+[1]окт!G30</f>
        <v>22106</v>
      </c>
    </row>
    <row r="36" spans="1:4" ht="34.5" customHeight="1" x14ac:dyDescent="0.3">
      <c r="A36" s="26">
        <f>A35+1</f>
        <v>3</v>
      </c>
      <c r="B36" s="25" t="s">
        <v>4</v>
      </c>
      <c r="C36" s="24">
        <f>[1]янв!G31+[1]фев!G31+[1]мар!G31+[1]апр!G31+[1]май!G31+[1]июн!G31+[1]июл!G31+[1]авг!G31+[1]сен!G31+[1]окт!G31</f>
        <v>15941.999999999998</v>
      </c>
    </row>
    <row r="37" spans="1:4" s="22" customFormat="1" x14ac:dyDescent="0.3">
      <c r="A37" s="23" t="s">
        <v>3</v>
      </c>
      <c r="B37" s="23"/>
      <c r="C37" s="15">
        <f>SUM(C34:C36)</f>
        <v>82759.94</v>
      </c>
    </row>
    <row r="38" spans="1:4" s="18" customFormat="1" x14ac:dyDescent="0.3">
      <c r="A38" s="21" t="s">
        <v>2</v>
      </c>
      <c r="B38" s="21"/>
      <c r="C38" s="20">
        <f>C31+C37</f>
        <v>800873.24</v>
      </c>
      <c r="D38" s="19"/>
    </row>
    <row r="39" spans="1:4" s="4" customFormat="1" x14ac:dyDescent="0.3">
      <c r="A39" s="17"/>
      <c r="B39" s="16" t="s">
        <v>1</v>
      </c>
      <c r="C39" s="15">
        <f>C5-C38+C6</f>
        <v>4109.4300000000512</v>
      </c>
      <c r="D39" s="14"/>
    </row>
    <row r="40" spans="1:4" s="4" customFormat="1" ht="21.75" customHeight="1" x14ac:dyDescent="0.3">
      <c r="A40" s="13"/>
      <c r="B40" s="13" t="s">
        <v>0</v>
      </c>
      <c r="C40" s="13"/>
    </row>
    <row r="41" spans="1:4" s="4" customFormat="1" ht="24" customHeight="1" x14ac:dyDescent="0.3">
      <c r="A41" s="12"/>
      <c r="B41" s="12"/>
      <c r="C41" s="12"/>
    </row>
    <row r="42" spans="1:4" s="4" customFormat="1" ht="19.5" customHeight="1" x14ac:dyDescent="0.3">
      <c r="A42" s="12"/>
      <c r="B42" s="12"/>
      <c r="C42" s="12"/>
    </row>
    <row r="43" spans="1:4" s="4" customFormat="1" ht="25.5" customHeight="1" x14ac:dyDescent="0.3">
      <c r="A43" s="12"/>
      <c r="B43" s="12"/>
      <c r="C43" s="12"/>
    </row>
    <row r="44" spans="1:4" s="5" customFormat="1" x14ac:dyDescent="0.3">
      <c r="A44" s="11"/>
      <c r="B44" s="10"/>
      <c r="C44" s="9"/>
    </row>
    <row r="45" spans="1:4" s="5" customFormat="1" ht="19.5" customHeight="1" x14ac:dyDescent="0.3">
      <c r="A45" s="8"/>
      <c r="B45" s="7"/>
      <c r="C45" s="6"/>
    </row>
    <row r="46" spans="1:4" s="4" customFormat="1" x14ac:dyDescent="0.3">
      <c r="A46" s="3"/>
      <c r="B46" s="1"/>
      <c r="C46" s="2"/>
    </row>
    <row r="47" spans="1:4" s="4" customFormat="1" x14ac:dyDescent="0.3">
      <c r="A47" s="3"/>
      <c r="B47" s="1"/>
      <c r="C47" s="2"/>
    </row>
    <row r="48" spans="1:4" s="4" customFormat="1" x14ac:dyDescent="0.3">
      <c r="A48" s="3"/>
      <c r="B48" s="1"/>
      <c r="C48" s="2"/>
    </row>
    <row r="49" spans="1:3" s="4" customFormat="1" x14ac:dyDescent="0.3">
      <c r="A49" s="3"/>
      <c r="B49" s="1"/>
      <c r="C49" s="2"/>
    </row>
    <row r="50" spans="1:3" s="4" customFormat="1" x14ac:dyDescent="0.3">
      <c r="A50" s="3"/>
      <c r="B50" s="1"/>
      <c r="C50" s="2"/>
    </row>
    <row r="51" spans="1:3" s="4" customFormat="1" x14ac:dyDescent="0.3">
      <c r="A51" s="3"/>
      <c r="C51" s="2"/>
    </row>
    <row r="52" spans="1:3" s="4" customFormat="1" x14ac:dyDescent="0.3">
      <c r="A52" s="3"/>
      <c r="C52" s="2"/>
    </row>
    <row r="53" spans="1:3" s="4" customFormat="1" x14ac:dyDescent="0.3">
      <c r="A53" s="3"/>
      <c r="C53" s="2"/>
    </row>
    <row r="54" spans="1:3" s="4" customFormat="1" x14ac:dyDescent="0.3">
      <c r="A54" s="3"/>
      <c r="C54" s="2"/>
    </row>
  </sheetData>
  <mergeCells count="8">
    <mergeCell ref="B2:C2"/>
    <mergeCell ref="A41:C41"/>
    <mergeCell ref="A42:C42"/>
    <mergeCell ref="A43:C43"/>
    <mergeCell ref="A31:B31"/>
    <mergeCell ref="A37:B37"/>
    <mergeCell ref="A38:B38"/>
    <mergeCell ref="A3:C3"/>
  </mergeCells>
  <pageMargins left="0.9055118110236221" right="0.31496062992125984" top="0.35433070866141736" bottom="0.35433070866141736" header="0.31496062992125984" footer="0.31496062992125984"/>
  <pageSetup paperSize="9" scale="5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2025 год</vt:lpstr>
      <vt:lpstr>'2025 год'!Область_печати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nix</dc:creator>
  <cp:lastModifiedBy>nix</cp:lastModifiedBy>
  <dcterms:created xsi:type="dcterms:W3CDTF">2026-02-05T12:19:20Z</dcterms:created>
  <dcterms:modified xsi:type="dcterms:W3CDTF">2026-02-05T12:20:27Z</dcterms:modified>
</cp:coreProperties>
</file>